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iddleton1.sharepoint.com/sites/MiddletonPlanning/Shared Documents/Plan Commission/PC Files/PC-2501 to PC-3000/PC-2611 - Zoning Ordinance Re-Write - 2021/Forms/Applications/"/>
    </mc:Choice>
  </mc:AlternateContent>
  <xr:revisionPtr revIDLastSave="1" documentId="13_ncr:1_{A0C21EE3-EA73-4AEF-B0BC-FF9152378064}" xr6:coauthVersionLast="47" xr6:coauthVersionMax="47" xr10:uidLastSave="{05482E5C-B129-414E-B4D6-A4983730E6D5}"/>
  <bookViews>
    <workbookView xWindow="-120" yWindow="-120" windowWidth="29040" windowHeight="15840" firstSheet="2" activeTab="5" xr2:uid="{CD742E4C-DC00-436E-91AE-0C867E31EB0E}"/>
  </bookViews>
  <sheets>
    <sheet name="Intro" sheetId="18" r:id="rId1"/>
    <sheet name="Table 1 Project Background" sheetId="15" r:id="rId2"/>
    <sheet name="Table 1a Bufferyard" sheetId="17" r:id="rId3"/>
    <sheet name="Table 2 Landscaping Inputs" sheetId="11" r:id="rId4"/>
    <sheet name="Table 3 Landscaping Results" sheetId="16" r:id="rId5"/>
    <sheet name="Table 4 Landscaping Checklist" sheetId="6" r:id="rId6"/>
    <sheet name="Figure 10.08.30e" sheetId="12" r:id="rId7"/>
    <sheet name="Figure 10.08.30f" sheetId="13" r:id="rId8"/>
    <sheet name="Figure 10.08.30d"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6" l="1"/>
  <c r="C11" i="6"/>
  <c r="H5" i="16" l="1"/>
  <c r="I5" i="16"/>
  <c r="J5" i="16"/>
  <c r="K5" i="16"/>
  <c r="L5" i="16"/>
  <c r="H6" i="16"/>
  <c r="I6" i="16"/>
  <c r="J6" i="16"/>
  <c r="K6" i="16"/>
  <c r="L6" i="16"/>
  <c r="H7" i="16"/>
  <c r="I7" i="16"/>
  <c r="J7" i="16"/>
  <c r="K7" i="16"/>
  <c r="L7" i="16"/>
  <c r="H8" i="16"/>
  <c r="I8" i="16"/>
  <c r="J8" i="16"/>
  <c r="K8" i="16"/>
  <c r="L8" i="16"/>
  <c r="H9" i="16"/>
  <c r="I9" i="16"/>
  <c r="J9" i="16"/>
  <c r="K9" i="16"/>
  <c r="L9" i="16"/>
  <c r="H10" i="16"/>
  <c r="I10" i="16"/>
  <c r="J10" i="16"/>
  <c r="K10" i="16"/>
  <c r="L10" i="16"/>
  <c r="H11" i="16"/>
  <c r="I11" i="16"/>
  <c r="J11" i="16"/>
  <c r="K11" i="16"/>
  <c r="L11" i="16"/>
  <c r="H12" i="16"/>
  <c r="I12" i="16"/>
  <c r="J12" i="16"/>
  <c r="K12" i="16"/>
  <c r="L12" i="16"/>
  <c r="H13" i="16"/>
  <c r="I13" i="16"/>
  <c r="J13" i="16"/>
  <c r="K13" i="16"/>
  <c r="L13" i="16"/>
  <c r="H14" i="16"/>
  <c r="I14" i="16"/>
  <c r="J14" i="16"/>
  <c r="K14" i="16"/>
  <c r="L14" i="16"/>
  <c r="H15" i="16"/>
  <c r="I15" i="16"/>
  <c r="J15" i="16"/>
  <c r="K15" i="16"/>
  <c r="L15" i="16"/>
  <c r="H16" i="16"/>
  <c r="I16" i="16"/>
  <c r="J16" i="16"/>
  <c r="K16" i="16"/>
  <c r="L16" i="16"/>
  <c r="H17" i="16"/>
  <c r="I17" i="16"/>
  <c r="J17" i="16"/>
  <c r="K17" i="16"/>
  <c r="L17" i="16"/>
  <c r="H18" i="16"/>
  <c r="I18" i="16"/>
  <c r="J18" i="16"/>
  <c r="K18" i="16"/>
  <c r="L18" i="16"/>
  <c r="H19" i="16"/>
  <c r="I19" i="16"/>
  <c r="J19" i="16"/>
  <c r="K19" i="16"/>
  <c r="L19" i="16"/>
  <c r="H20" i="16"/>
  <c r="I20" i="16"/>
  <c r="J20" i="16"/>
  <c r="K20" i="16"/>
  <c r="L20" i="16"/>
  <c r="H21" i="16"/>
  <c r="I21" i="16"/>
  <c r="J21" i="16"/>
  <c r="K21" i="16"/>
  <c r="L21" i="16"/>
  <c r="H22" i="16"/>
  <c r="I22" i="16"/>
  <c r="J22" i="16"/>
  <c r="K22" i="16"/>
  <c r="L22" i="16"/>
  <c r="H23" i="16"/>
  <c r="I23" i="16"/>
  <c r="J23" i="16"/>
  <c r="K23" i="16"/>
  <c r="L23" i="16"/>
  <c r="H24" i="16"/>
  <c r="I24" i="16"/>
  <c r="J24" i="16"/>
  <c r="K24" i="16"/>
  <c r="L24" i="16"/>
  <c r="H25" i="16"/>
  <c r="I25" i="16"/>
  <c r="J25" i="16"/>
  <c r="K25" i="16"/>
  <c r="L25" i="16"/>
  <c r="H26" i="16"/>
  <c r="I26" i="16"/>
  <c r="J26" i="16"/>
  <c r="K26" i="16"/>
  <c r="L26" i="16"/>
  <c r="H27" i="16"/>
  <c r="I27" i="16"/>
  <c r="J27" i="16"/>
  <c r="K27" i="16"/>
  <c r="L27" i="16"/>
  <c r="H28" i="16"/>
  <c r="I28" i="16"/>
  <c r="J28" i="16"/>
  <c r="K28" i="16"/>
  <c r="L28" i="16"/>
  <c r="H29" i="16"/>
  <c r="I29" i="16"/>
  <c r="J29" i="16"/>
  <c r="K29" i="16"/>
  <c r="L29" i="16"/>
  <c r="H30" i="16"/>
  <c r="I30" i="16"/>
  <c r="J30" i="16"/>
  <c r="K30" i="16"/>
  <c r="L30" i="16"/>
  <c r="H31" i="16"/>
  <c r="I31" i="16"/>
  <c r="J31" i="16"/>
  <c r="K31" i="16"/>
  <c r="L31" i="16"/>
  <c r="H32" i="16"/>
  <c r="I32" i="16"/>
  <c r="J32" i="16"/>
  <c r="K32" i="16"/>
  <c r="L32" i="16"/>
  <c r="H33" i="16"/>
  <c r="I33" i="16"/>
  <c r="J33" i="16"/>
  <c r="K33" i="16"/>
  <c r="L33" i="16"/>
  <c r="H34" i="16"/>
  <c r="I34" i="16"/>
  <c r="J34" i="16"/>
  <c r="K34" i="16"/>
  <c r="L34" i="16"/>
  <c r="H35" i="16"/>
  <c r="I35" i="16"/>
  <c r="J35" i="16"/>
  <c r="K35" i="16"/>
  <c r="L35" i="16"/>
  <c r="H36" i="16"/>
  <c r="I36" i="16"/>
  <c r="J36" i="16"/>
  <c r="K36" i="16"/>
  <c r="L36" i="16"/>
  <c r="H37" i="16"/>
  <c r="I37" i="16"/>
  <c r="J37" i="16"/>
  <c r="K37" i="16"/>
  <c r="L37" i="16"/>
  <c r="H38" i="16"/>
  <c r="I38" i="16"/>
  <c r="J38" i="16"/>
  <c r="K38" i="16"/>
  <c r="L38" i="16"/>
  <c r="H39" i="16"/>
  <c r="I39" i="16"/>
  <c r="J39" i="16"/>
  <c r="K39" i="16"/>
  <c r="L39" i="16"/>
  <c r="H40" i="16"/>
  <c r="I40" i="16"/>
  <c r="J40" i="16"/>
  <c r="K40" i="16"/>
  <c r="L40" i="16"/>
  <c r="H41" i="16"/>
  <c r="I41" i="16"/>
  <c r="J41" i="16"/>
  <c r="K41" i="16"/>
  <c r="L41" i="16"/>
  <c r="H42" i="16"/>
  <c r="I42" i="16"/>
  <c r="J42" i="16"/>
  <c r="K42" i="16"/>
  <c r="L42" i="16"/>
  <c r="H43" i="16"/>
  <c r="I43" i="16"/>
  <c r="J43" i="16"/>
  <c r="K43" i="16"/>
  <c r="L43" i="16"/>
  <c r="H44" i="16"/>
  <c r="I44" i="16"/>
  <c r="J44" i="16"/>
  <c r="K44" i="16"/>
  <c r="L44" i="16"/>
  <c r="H45" i="16"/>
  <c r="I45" i="16"/>
  <c r="J45" i="16"/>
  <c r="K45" i="16"/>
  <c r="L45" i="16"/>
  <c r="H46" i="16"/>
  <c r="I46" i="16"/>
  <c r="J46" i="16"/>
  <c r="K46" i="16"/>
  <c r="L46" i="16"/>
  <c r="H47" i="16"/>
  <c r="I47" i="16"/>
  <c r="J47" i="16"/>
  <c r="K47" i="16"/>
  <c r="L47" i="16"/>
  <c r="H48" i="16"/>
  <c r="I48" i="16"/>
  <c r="J48" i="16"/>
  <c r="K48" i="16"/>
  <c r="L48" i="16"/>
  <c r="H49" i="16"/>
  <c r="I49" i="16"/>
  <c r="J49" i="16"/>
  <c r="K49" i="16"/>
  <c r="L49" i="16"/>
  <c r="H50" i="16"/>
  <c r="I50" i="16"/>
  <c r="J50" i="16"/>
  <c r="K50" i="16"/>
  <c r="L50" i="16"/>
  <c r="H51" i="16"/>
  <c r="I51" i="16"/>
  <c r="J51" i="16"/>
  <c r="K51" i="16"/>
  <c r="L51" i="16"/>
  <c r="H52" i="16"/>
  <c r="I52" i="16"/>
  <c r="J52" i="16"/>
  <c r="K52" i="16"/>
  <c r="L52" i="16"/>
  <c r="H53" i="16"/>
  <c r="I53" i="16"/>
  <c r="J53" i="16"/>
  <c r="K53" i="16"/>
  <c r="L53" i="16"/>
  <c r="H54" i="16"/>
  <c r="I54" i="16"/>
  <c r="J54" i="16"/>
  <c r="K54" i="16"/>
  <c r="L54" i="16"/>
  <c r="H55" i="16"/>
  <c r="I55" i="16"/>
  <c r="J55" i="16"/>
  <c r="K55" i="16"/>
  <c r="L55" i="16"/>
  <c r="H56" i="16"/>
  <c r="I56" i="16"/>
  <c r="J56" i="16"/>
  <c r="K56" i="16"/>
  <c r="L56" i="16"/>
  <c r="H57" i="16"/>
  <c r="I57" i="16"/>
  <c r="J57" i="16"/>
  <c r="K57" i="16"/>
  <c r="L57" i="16"/>
  <c r="H58" i="16"/>
  <c r="I58" i="16"/>
  <c r="J58" i="16"/>
  <c r="K58" i="16"/>
  <c r="L58" i="16"/>
  <c r="H59" i="16"/>
  <c r="I59" i="16"/>
  <c r="J59" i="16"/>
  <c r="K59" i="16"/>
  <c r="L59" i="16"/>
  <c r="H60" i="16"/>
  <c r="I60" i="16"/>
  <c r="J60" i="16"/>
  <c r="K60" i="16"/>
  <c r="L60" i="16"/>
  <c r="H61" i="16"/>
  <c r="I61" i="16"/>
  <c r="J61" i="16"/>
  <c r="K61" i="16"/>
  <c r="L61" i="16"/>
  <c r="H62" i="16"/>
  <c r="I62" i="16"/>
  <c r="J62" i="16"/>
  <c r="K62" i="16"/>
  <c r="L62" i="16"/>
  <c r="H63" i="16"/>
  <c r="I63" i="16"/>
  <c r="J63" i="16"/>
  <c r="K63" i="16"/>
  <c r="L63" i="16"/>
  <c r="H64" i="16"/>
  <c r="I64" i="16"/>
  <c r="J64" i="16"/>
  <c r="K64" i="16"/>
  <c r="L64" i="16"/>
  <c r="H65" i="16"/>
  <c r="I65" i="16"/>
  <c r="J65" i="16"/>
  <c r="K65" i="16"/>
  <c r="L65" i="16"/>
  <c r="H66" i="16"/>
  <c r="I66" i="16"/>
  <c r="J66" i="16"/>
  <c r="K66" i="16"/>
  <c r="L66" i="16"/>
  <c r="H67" i="16"/>
  <c r="I67" i="16"/>
  <c r="J67" i="16"/>
  <c r="K67" i="16"/>
  <c r="L67" i="16"/>
  <c r="H68" i="16"/>
  <c r="I68" i="16"/>
  <c r="J68" i="16"/>
  <c r="K68" i="16"/>
  <c r="L68" i="16"/>
  <c r="H69" i="16"/>
  <c r="I69" i="16"/>
  <c r="J69" i="16"/>
  <c r="K69" i="16"/>
  <c r="L69" i="16"/>
  <c r="H70" i="16"/>
  <c r="I70" i="16"/>
  <c r="J70" i="16"/>
  <c r="K70" i="16"/>
  <c r="L70" i="16"/>
  <c r="H71" i="16"/>
  <c r="I71" i="16"/>
  <c r="J71" i="16"/>
  <c r="K71" i="16"/>
  <c r="L71" i="16"/>
  <c r="H72" i="16"/>
  <c r="I72" i="16"/>
  <c r="J72" i="16"/>
  <c r="K72" i="16"/>
  <c r="L72" i="16"/>
  <c r="H73" i="16"/>
  <c r="I73" i="16"/>
  <c r="J73" i="16"/>
  <c r="K73" i="16"/>
  <c r="L73" i="16"/>
  <c r="H74" i="16"/>
  <c r="I74" i="16"/>
  <c r="J74" i="16"/>
  <c r="K74" i="16"/>
  <c r="L74" i="16"/>
  <c r="H75" i="16"/>
  <c r="I75" i="16"/>
  <c r="J75" i="16"/>
  <c r="K75" i="16"/>
  <c r="L75" i="16"/>
  <c r="H76" i="16"/>
  <c r="I76" i="16"/>
  <c r="J76" i="16"/>
  <c r="K76" i="16"/>
  <c r="L76" i="16"/>
  <c r="H77" i="16"/>
  <c r="I77" i="16"/>
  <c r="J77" i="16"/>
  <c r="K77" i="16"/>
  <c r="L77" i="16"/>
  <c r="H78" i="16"/>
  <c r="I78" i="16"/>
  <c r="J78" i="16"/>
  <c r="K78" i="16"/>
  <c r="L78" i="16"/>
  <c r="H79" i="16"/>
  <c r="I79" i="16"/>
  <c r="J79" i="16"/>
  <c r="K79" i="16"/>
  <c r="L79" i="16"/>
  <c r="H80" i="16"/>
  <c r="I80" i="16"/>
  <c r="J80" i="16"/>
  <c r="K80" i="16"/>
  <c r="L80" i="16"/>
  <c r="H81" i="16"/>
  <c r="I81" i="16"/>
  <c r="J81" i="16"/>
  <c r="K81" i="16"/>
  <c r="L81" i="16"/>
  <c r="H82" i="16"/>
  <c r="I82" i="16"/>
  <c r="J82" i="16"/>
  <c r="K82" i="16"/>
  <c r="L82" i="16"/>
  <c r="H83" i="16"/>
  <c r="I83" i="16"/>
  <c r="J83" i="16"/>
  <c r="K83" i="16"/>
  <c r="L83" i="16"/>
  <c r="H84" i="16"/>
  <c r="I84" i="16"/>
  <c r="J84" i="16"/>
  <c r="K84" i="16"/>
  <c r="L84" i="16"/>
  <c r="H85" i="16"/>
  <c r="I85" i="16"/>
  <c r="J85" i="16"/>
  <c r="K85" i="16"/>
  <c r="L85" i="16"/>
  <c r="H86" i="16"/>
  <c r="I86" i="16"/>
  <c r="J86" i="16"/>
  <c r="K86" i="16"/>
  <c r="L86" i="16"/>
  <c r="I4" i="16"/>
  <c r="J4" i="16"/>
  <c r="K4" i="16"/>
  <c r="L4" i="16"/>
  <c r="H4" i="16"/>
  <c r="D5" i="16"/>
  <c r="E5" i="16"/>
  <c r="F5" i="16"/>
  <c r="G5" i="16"/>
  <c r="C6" i="16"/>
  <c r="D6" i="16"/>
  <c r="E6" i="16"/>
  <c r="F6" i="16"/>
  <c r="G6" i="16"/>
  <c r="C7" i="16"/>
  <c r="D7" i="16"/>
  <c r="E7" i="16"/>
  <c r="F7" i="16"/>
  <c r="G7" i="16"/>
  <c r="C8" i="16"/>
  <c r="D8" i="16"/>
  <c r="E8" i="16"/>
  <c r="F8" i="16"/>
  <c r="G8" i="16"/>
  <c r="C9" i="16"/>
  <c r="D9" i="16"/>
  <c r="E9" i="16"/>
  <c r="F9" i="16"/>
  <c r="G9" i="16"/>
  <c r="C10" i="16"/>
  <c r="D10" i="16"/>
  <c r="E10" i="16"/>
  <c r="F10" i="16"/>
  <c r="G10" i="16"/>
  <c r="C11" i="16"/>
  <c r="D11" i="16"/>
  <c r="E11" i="16"/>
  <c r="F11" i="16"/>
  <c r="G11" i="16"/>
  <c r="C12" i="16"/>
  <c r="D12" i="16"/>
  <c r="E12" i="16"/>
  <c r="F12" i="16"/>
  <c r="G12" i="16"/>
  <c r="C13" i="16"/>
  <c r="D13" i="16"/>
  <c r="E13" i="16"/>
  <c r="F13" i="16"/>
  <c r="G13" i="16"/>
  <c r="C14" i="16"/>
  <c r="D14" i="16"/>
  <c r="E14" i="16"/>
  <c r="F14" i="16"/>
  <c r="G14" i="16"/>
  <c r="C15" i="16"/>
  <c r="D15" i="16"/>
  <c r="E15" i="16"/>
  <c r="F15" i="16"/>
  <c r="G15" i="16"/>
  <c r="C16" i="16"/>
  <c r="D16" i="16"/>
  <c r="E16" i="16"/>
  <c r="F16" i="16"/>
  <c r="G16" i="16"/>
  <c r="C17" i="16"/>
  <c r="D17" i="16"/>
  <c r="E17" i="16"/>
  <c r="F17" i="16"/>
  <c r="G17" i="16"/>
  <c r="C18" i="16"/>
  <c r="D18" i="16"/>
  <c r="E18" i="16"/>
  <c r="F18" i="16"/>
  <c r="G18" i="16"/>
  <c r="C19" i="16"/>
  <c r="D19" i="16"/>
  <c r="E19" i="16"/>
  <c r="F19" i="16"/>
  <c r="G19" i="16"/>
  <c r="C20" i="16"/>
  <c r="D20" i="16"/>
  <c r="E20" i="16"/>
  <c r="F20" i="16"/>
  <c r="G20" i="16"/>
  <c r="C21" i="16"/>
  <c r="D21" i="16"/>
  <c r="E21" i="16"/>
  <c r="F21" i="16"/>
  <c r="G21" i="16"/>
  <c r="C22" i="16"/>
  <c r="D22" i="16"/>
  <c r="E22" i="16"/>
  <c r="F22" i="16"/>
  <c r="G22" i="16"/>
  <c r="C23" i="16"/>
  <c r="D23" i="16"/>
  <c r="E23" i="16"/>
  <c r="F23" i="16"/>
  <c r="G23" i="16"/>
  <c r="C24" i="16"/>
  <c r="D24" i="16"/>
  <c r="E24" i="16"/>
  <c r="F24" i="16"/>
  <c r="G24" i="16"/>
  <c r="C25" i="16"/>
  <c r="D25" i="16"/>
  <c r="E25" i="16"/>
  <c r="F25" i="16"/>
  <c r="G25" i="16"/>
  <c r="C26" i="16"/>
  <c r="D26" i="16"/>
  <c r="E26" i="16"/>
  <c r="F26" i="16"/>
  <c r="G26" i="16"/>
  <c r="C27" i="16"/>
  <c r="D27" i="16"/>
  <c r="E27" i="16"/>
  <c r="F27" i="16"/>
  <c r="G27" i="16"/>
  <c r="C28" i="16"/>
  <c r="D28" i="16"/>
  <c r="E28" i="16"/>
  <c r="F28" i="16"/>
  <c r="G28" i="16"/>
  <c r="C29" i="16"/>
  <c r="D29" i="16"/>
  <c r="E29" i="16"/>
  <c r="F29" i="16"/>
  <c r="G29" i="16"/>
  <c r="C30" i="16"/>
  <c r="D30" i="16"/>
  <c r="E30" i="16"/>
  <c r="F30" i="16"/>
  <c r="G30" i="16"/>
  <c r="C31" i="16"/>
  <c r="D31" i="16"/>
  <c r="E31" i="16"/>
  <c r="F31" i="16"/>
  <c r="G31" i="16"/>
  <c r="C32" i="16"/>
  <c r="D32" i="16"/>
  <c r="E32" i="16"/>
  <c r="F32" i="16"/>
  <c r="G32" i="16"/>
  <c r="C33" i="16"/>
  <c r="D33" i="16"/>
  <c r="E33" i="16"/>
  <c r="F33" i="16"/>
  <c r="G33" i="16"/>
  <c r="C34" i="16"/>
  <c r="D34" i="16"/>
  <c r="E34" i="16"/>
  <c r="F34" i="16"/>
  <c r="G34" i="16"/>
  <c r="C35" i="16"/>
  <c r="D35" i="16"/>
  <c r="E35" i="16"/>
  <c r="F35" i="16"/>
  <c r="G35" i="16"/>
  <c r="C36" i="16"/>
  <c r="D36" i="16"/>
  <c r="E36" i="16"/>
  <c r="F36" i="16"/>
  <c r="G36" i="16"/>
  <c r="C37" i="16"/>
  <c r="D37" i="16"/>
  <c r="E37" i="16"/>
  <c r="F37" i="16"/>
  <c r="G37" i="16"/>
  <c r="C38" i="16"/>
  <c r="D38" i="16"/>
  <c r="E38" i="16"/>
  <c r="F38" i="16"/>
  <c r="G38" i="16"/>
  <c r="C39" i="16"/>
  <c r="D39" i="16"/>
  <c r="E39" i="16"/>
  <c r="F39" i="16"/>
  <c r="G39" i="16"/>
  <c r="C40" i="16"/>
  <c r="D40" i="16"/>
  <c r="E40" i="16"/>
  <c r="F40" i="16"/>
  <c r="G40" i="16"/>
  <c r="C41" i="16"/>
  <c r="D41" i="16"/>
  <c r="E41" i="16"/>
  <c r="F41" i="16"/>
  <c r="G41" i="16"/>
  <c r="C42" i="16"/>
  <c r="D42" i="16"/>
  <c r="E42" i="16"/>
  <c r="F42" i="16"/>
  <c r="G42" i="16"/>
  <c r="C43" i="16"/>
  <c r="D43" i="16"/>
  <c r="E43" i="16"/>
  <c r="F43" i="16"/>
  <c r="G43" i="16"/>
  <c r="C44" i="16"/>
  <c r="D44" i="16"/>
  <c r="E44" i="16"/>
  <c r="F44" i="16"/>
  <c r="G44" i="16"/>
  <c r="C45" i="16"/>
  <c r="D45" i="16"/>
  <c r="E45" i="16"/>
  <c r="F45" i="16"/>
  <c r="G45" i="16"/>
  <c r="C46" i="16"/>
  <c r="D46" i="16"/>
  <c r="E46" i="16"/>
  <c r="F46" i="16"/>
  <c r="G46" i="16"/>
  <c r="C47" i="16"/>
  <c r="D47" i="16"/>
  <c r="E47" i="16"/>
  <c r="F47" i="16"/>
  <c r="G47" i="16"/>
  <c r="C48" i="16"/>
  <c r="D48" i="16"/>
  <c r="E48" i="16"/>
  <c r="F48" i="16"/>
  <c r="G48" i="16"/>
  <c r="C49" i="16"/>
  <c r="D49" i="16"/>
  <c r="E49" i="16"/>
  <c r="F49" i="16"/>
  <c r="G49" i="16"/>
  <c r="C50" i="16"/>
  <c r="D50" i="16"/>
  <c r="E50" i="16"/>
  <c r="F50" i="16"/>
  <c r="G50" i="16"/>
  <c r="C51" i="16"/>
  <c r="D51" i="16"/>
  <c r="E51" i="16"/>
  <c r="F51" i="16"/>
  <c r="G51" i="16"/>
  <c r="C52" i="16"/>
  <c r="D52" i="16"/>
  <c r="E52" i="16"/>
  <c r="F52" i="16"/>
  <c r="G52" i="16"/>
  <c r="C53" i="16"/>
  <c r="D53" i="16"/>
  <c r="E53" i="16"/>
  <c r="F53" i="16"/>
  <c r="G53" i="16"/>
  <c r="C54" i="16"/>
  <c r="D54" i="16"/>
  <c r="E54" i="16"/>
  <c r="F54" i="16"/>
  <c r="G54" i="16"/>
  <c r="C55" i="16"/>
  <c r="D55" i="16"/>
  <c r="E55" i="16"/>
  <c r="F55" i="16"/>
  <c r="G55" i="16"/>
  <c r="C56" i="16"/>
  <c r="D56" i="16"/>
  <c r="E56" i="16"/>
  <c r="F56" i="16"/>
  <c r="G56" i="16"/>
  <c r="C57" i="16"/>
  <c r="D57" i="16"/>
  <c r="E57" i="16"/>
  <c r="F57" i="16"/>
  <c r="G57" i="16"/>
  <c r="C58" i="16"/>
  <c r="D58" i="16"/>
  <c r="E58" i="16"/>
  <c r="F58" i="16"/>
  <c r="G58" i="16"/>
  <c r="C59" i="16"/>
  <c r="D59" i="16"/>
  <c r="E59" i="16"/>
  <c r="F59" i="16"/>
  <c r="G59" i="16"/>
  <c r="C60" i="16"/>
  <c r="D60" i="16"/>
  <c r="E60" i="16"/>
  <c r="F60" i="16"/>
  <c r="G60" i="16"/>
  <c r="C61" i="16"/>
  <c r="D61" i="16"/>
  <c r="E61" i="16"/>
  <c r="F61" i="16"/>
  <c r="G61" i="16"/>
  <c r="C62" i="16"/>
  <c r="D62" i="16"/>
  <c r="E62" i="16"/>
  <c r="F62" i="16"/>
  <c r="G62" i="16"/>
  <c r="C63" i="16"/>
  <c r="D63" i="16"/>
  <c r="E63" i="16"/>
  <c r="F63" i="16"/>
  <c r="G63" i="16"/>
  <c r="C64" i="16"/>
  <c r="D64" i="16"/>
  <c r="E64" i="16"/>
  <c r="F64" i="16"/>
  <c r="G64" i="16"/>
  <c r="C65" i="16"/>
  <c r="D65" i="16"/>
  <c r="E65" i="16"/>
  <c r="F65" i="16"/>
  <c r="G65" i="16"/>
  <c r="C66" i="16"/>
  <c r="D66" i="16"/>
  <c r="E66" i="16"/>
  <c r="F66" i="16"/>
  <c r="G66" i="16"/>
  <c r="C67" i="16"/>
  <c r="D67" i="16"/>
  <c r="E67" i="16"/>
  <c r="F67" i="16"/>
  <c r="G67" i="16"/>
  <c r="C68" i="16"/>
  <c r="D68" i="16"/>
  <c r="E68" i="16"/>
  <c r="F68" i="16"/>
  <c r="G68" i="16"/>
  <c r="C69" i="16"/>
  <c r="D69" i="16"/>
  <c r="E69" i="16"/>
  <c r="F69" i="16"/>
  <c r="G69" i="16"/>
  <c r="C70" i="16"/>
  <c r="D70" i="16"/>
  <c r="E70" i="16"/>
  <c r="F70" i="16"/>
  <c r="G70" i="16"/>
  <c r="C71" i="16"/>
  <c r="D71" i="16"/>
  <c r="E71" i="16"/>
  <c r="F71" i="16"/>
  <c r="G71" i="16"/>
  <c r="C72" i="16"/>
  <c r="D72" i="16"/>
  <c r="E72" i="16"/>
  <c r="F72" i="16"/>
  <c r="G72" i="16"/>
  <c r="C73" i="16"/>
  <c r="D73" i="16"/>
  <c r="E73" i="16"/>
  <c r="F73" i="16"/>
  <c r="G73" i="16"/>
  <c r="C74" i="16"/>
  <c r="D74" i="16"/>
  <c r="E74" i="16"/>
  <c r="F74" i="16"/>
  <c r="G74" i="16"/>
  <c r="C75" i="16"/>
  <c r="D75" i="16"/>
  <c r="E75" i="16"/>
  <c r="F75" i="16"/>
  <c r="G75" i="16"/>
  <c r="C76" i="16"/>
  <c r="D76" i="16"/>
  <c r="E76" i="16"/>
  <c r="F76" i="16"/>
  <c r="G76" i="16"/>
  <c r="C77" i="16"/>
  <c r="D77" i="16"/>
  <c r="E77" i="16"/>
  <c r="F77" i="16"/>
  <c r="G77" i="16"/>
  <c r="C78" i="16"/>
  <c r="D78" i="16"/>
  <c r="E78" i="16"/>
  <c r="F78" i="16"/>
  <c r="G78" i="16"/>
  <c r="C79" i="16"/>
  <c r="D79" i="16"/>
  <c r="E79" i="16"/>
  <c r="F79" i="16"/>
  <c r="G79" i="16"/>
  <c r="C80" i="16"/>
  <c r="D80" i="16"/>
  <c r="E80" i="16"/>
  <c r="F80" i="16"/>
  <c r="G80" i="16"/>
  <c r="C81" i="16"/>
  <c r="D81" i="16"/>
  <c r="E81" i="16"/>
  <c r="F81" i="16"/>
  <c r="G81" i="16"/>
  <c r="C82" i="16"/>
  <c r="D82" i="16"/>
  <c r="E82" i="16"/>
  <c r="F82" i="16"/>
  <c r="G82" i="16"/>
  <c r="C83" i="16"/>
  <c r="D83" i="16"/>
  <c r="E83" i="16"/>
  <c r="F83" i="16"/>
  <c r="G83" i="16"/>
  <c r="C84" i="16"/>
  <c r="D84" i="16"/>
  <c r="E84" i="16"/>
  <c r="F84" i="16"/>
  <c r="G84" i="16"/>
  <c r="C85" i="16"/>
  <c r="D85" i="16"/>
  <c r="E85" i="16"/>
  <c r="F85" i="16"/>
  <c r="G85" i="16"/>
  <c r="C86" i="16"/>
  <c r="D86" i="16"/>
  <c r="E86" i="16"/>
  <c r="F86" i="16"/>
  <c r="G86" i="16"/>
  <c r="D4" i="16"/>
  <c r="E4" i="16"/>
  <c r="F4" i="16"/>
  <c r="G4" i="16"/>
  <c r="C4" i="16"/>
  <c r="C6" i="6"/>
  <c r="C10" i="6"/>
  <c r="C9" i="6"/>
  <c r="C8" i="6"/>
  <c r="C7" i="6"/>
  <c r="J87" i="16" l="1"/>
  <c r="D9" i="6" s="1"/>
  <c r="F9" i="6" s="1"/>
  <c r="H87" i="16"/>
  <c r="D6" i="6" s="1"/>
  <c r="F6" i="6" s="1"/>
  <c r="F87" i="16"/>
  <c r="E10" i="6" s="1"/>
  <c r="C87" i="16"/>
  <c r="E6" i="6" s="1"/>
  <c r="D87" i="16"/>
  <c r="E7" i="6" s="1"/>
  <c r="G87" i="16"/>
  <c r="E11" i="6" s="1"/>
  <c r="E87" i="16"/>
  <c r="E9" i="6" s="1"/>
  <c r="L87" i="16"/>
  <c r="D11" i="6" s="1"/>
  <c r="F11" i="6" s="1"/>
  <c r="K87" i="16"/>
  <c r="D10" i="6" s="1"/>
  <c r="F10" i="6" s="1"/>
  <c r="I87" i="16"/>
  <c r="D7" i="6" s="1"/>
  <c r="F7" i="6" s="1"/>
  <c r="D12" i="6" l="1"/>
  <c r="E12" i="6"/>
  <c r="C12" i="6"/>
  <c r="F12" i="6" l="1"/>
  <c r="E13" i="6"/>
  <c r="F13" i="6" s="1"/>
</calcChain>
</file>

<file path=xl/sharedStrings.xml><?xml version="1.0" encoding="utf-8"?>
<sst xmlns="http://schemas.openxmlformats.org/spreadsheetml/2006/main" count="575" uniqueCount="252">
  <si>
    <t>City of Middleton Landscaping Checklist</t>
  </si>
  <si>
    <t>Building Foundation</t>
  </si>
  <si>
    <t>Totals</t>
  </si>
  <si>
    <t>Total Landscaping Points Required</t>
  </si>
  <si>
    <t>Street Frontage</t>
  </si>
  <si>
    <t>Yards</t>
  </si>
  <si>
    <t>Paved Areas</t>
  </si>
  <si>
    <t>Total Parking Stalls</t>
  </si>
  <si>
    <t>Site Plan Requirement Areas</t>
  </si>
  <si>
    <t xml:space="preserve">Total Landscaping Points Provided </t>
  </si>
  <si>
    <t>Bufferyards</t>
  </si>
  <si>
    <t>Project Total</t>
  </si>
  <si>
    <t>Total Native Plantings Provided</t>
  </si>
  <si>
    <t>Percentage of Project Total Provided In Native Plantings</t>
  </si>
  <si>
    <t>Required Minimum Bufferyard Width in Feet Based on Opacity Value Required (see Figure 10.08.30f)</t>
  </si>
  <si>
    <t>Plant Category</t>
  </si>
  <si>
    <t>Common Name</t>
  </si>
  <si>
    <t>Shade Trees</t>
  </si>
  <si>
    <t xml:space="preserve">Maple </t>
  </si>
  <si>
    <t>Yes</t>
  </si>
  <si>
    <t>Linden (Basswood, Redmond, Little Leaf)</t>
  </si>
  <si>
    <t>Elms (hybrids)</t>
  </si>
  <si>
    <t>No</t>
  </si>
  <si>
    <t>Oak (White, Northern Red, Bur, Swamp White)</t>
  </si>
  <si>
    <t>Hackberry</t>
  </si>
  <si>
    <t>Tall Deciduous Trees</t>
  </si>
  <si>
    <t>Chinkapin oak</t>
  </si>
  <si>
    <t>Kentucky Coffee Tree (male cultivars)</t>
  </si>
  <si>
    <t>Ginkgo (male cultivars)</t>
  </si>
  <si>
    <t>State Street Miyabe maple</t>
  </si>
  <si>
    <t>Medium Deciduous Trees</t>
  </si>
  <si>
    <t>Serviceberry</t>
  </si>
  <si>
    <t>Eastern Redbud</t>
  </si>
  <si>
    <t>Winter King Hawthorn</t>
  </si>
  <si>
    <t>Hornbeam (Musclewood)</t>
  </si>
  <si>
    <t>Ironwood/Hophornbeam</t>
  </si>
  <si>
    <t>Callery/Chantieleer pear</t>
  </si>
  <si>
    <t>Low Deciduous Trees</t>
  </si>
  <si>
    <t>Hazelnut</t>
  </si>
  <si>
    <t>Flowering crabapples</t>
  </si>
  <si>
    <t>Prairie crabapple</t>
  </si>
  <si>
    <t>Japanese tree lilac</t>
  </si>
  <si>
    <t>Tall Evergreen Trees</t>
  </si>
  <si>
    <t>Firs</t>
  </si>
  <si>
    <t>Black Hills Spruce</t>
  </si>
  <si>
    <t>Serbian Spruce</t>
  </si>
  <si>
    <t xml:space="preserve">Pine </t>
  </si>
  <si>
    <t xml:space="preserve">Medium Evergreen Trees </t>
  </si>
  <si>
    <t>Juniper (Red Cedar)</t>
  </si>
  <si>
    <t>Arborvitae</t>
  </si>
  <si>
    <t>Zoning District</t>
  </si>
  <si>
    <t>Landscaping Points by Zoning District:</t>
  </si>
  <si>
    <t>Points per 100 linear feet of building foundation</t>
  </si>
  <si>
    <t>Greater of: points per 10 parking stalls or 10,000 square feet of paved area</t>
  </si>
  <si>
    <t>Points per 100 feet of street right-of-way frontage</t>
  </si>
  <si>
    <t>Points per 1,000 sq ft of gross floor area on all floors of all buildings on a lot</t>
  </si>
  <si>
    <t>Agricultural (AGR)</t>
  </si>
  <si>
    <t>Mobile Home Res. (MH-D)</t>
  </si>
  <si>
    <t>Institutional (INST)</t>
  </si>
  <si>
    <t>Mixed Use Neighborhood (MU-N)</t>
  </si>
  <si>
    <t>Mixed Use Avenue (MU-A)</t>
  </si>
  <si>
    <t>Mixed Use Urban (MU-U)</t>
  </si>
  <si>
    <t>Mixed Use Downtown (MU-D)</t>
  </si>
  <si>
    <t>Research Park (R-P)</t>
  </si>
  <si>
    <t>Light Industrial (I-L)</t>
  </si>
  <si>
    <t>Medium Industrial (I-M)</t>
  </si>
  <si>
    <t>Heavy Industrial (I-H)</t>
  </si>
  <si>
    <t>Intensive Outdoor Storage (IOS)</t>
  </si>
  <si>
    <t>Intensive Outdoor Comm.(IOC)</t>
  </si>
  <si>
    <t>Airport (AIR)</t>
  </si>
  <si>
    <t>Extraction (EX)</t>
  </si>
  <si>
    <t>Single-Family Residential (SR-L) (SR-M) (SR-H)</t>
  </si>
  <si>
    <t>Two-Family Residential (TR-D) (TR-F)</t>
  </si>
  <si>
    <t>Multi-Family Residential (MR-L) (MR-M) (MR-H)</t>
  </si>
  <si>
    <t>Building Foundation (linear feet)</t>
  </si>
  <si>
    <t>Total Paved Area (square feet)</t>
  </si>
  <si>
    <t>Street Frontage (linear feet)</t>
  </si>
  <si>
    <t>Gross Floor Area (square feet)</t>
  </si>
  <si>
    <t>Landscaping Value</t>
  </si>
  <si>
    <t>Native Planting Type?</t>
  </si>
  <si>
    <t>Eastern hemlock</t>
  </si>
  <si>
    <t>Low Evergreen Trees</t>
  </si>
  <si>
    <t>Juniper (Mountbatten)</t>
  </si>
  <si>
    <t>Tall Deciduous Shrubs</t>
  </si>
  <si>
    <t>Dogwood (Gray, Pagoda)</t>
  </si>
  <si>
    <t>Viburnum (Arrowwood, Warfaring Tree, Nannyberry)</t>
  </si>
  <si>
    <t>Medium Deciduous Shrub</t>
  </si>
  <si>
    <t>Elderberry</t>
  </si>
  <si>
    <t>Forsythia (Virgina, Rugosa)</t>
  </si>
  <si>
    <t>Shrub Rose</t>
  </si>
  <si>
    <t>Potentilla</t>
  </si>
  <si>
    <t>Bush Honeysuckle</t>
  </si>
  <si>
    <t>Ninebark</t>
  </si>
  <si>
    <t>Azalea</t>
  </si>
  <si>
    <t>Weigela</t>
  </si>
  <si>
    <t>Cotoneaster</t>
  </si>
  <si>
    <t>Low Deciduous Shrubs</t>
  </si>
  <si>
    <t>Gro-Low Sumac</t>
  </si>
  <si>
    <t>Medium Evergreen Shrubs</t>
  </si>
  <si>
    <t>Juniper (Pfitzer)</t>
  </si>
  <si>
    <t>Yew (Japanese)</t>
  </si>
  <si>
    <t>Low Evergreen Shrubs</t>
  </si>
  <si>
    <t>Boxwood</t>
  </si>
  <si>
    <t>Juniper (Sergeant, Creeping, Andorra)</t>
  </si>
  <si>
    <t>Ornamental Grasses</t>
  </si>
  <si>
    <t>Prairie Dropseed</t>
  </si>
  <si>
    <t>Little Bluestem</t>
  </si>
  <si>
    <t>Karl Foerster Feather Reed Grass</t>
  </si>
  <si>
    <t>Sideoats Grama</t>
  </si>
  <si>
    <t>Perennial Plantings</t>
  </si>
  <si>
    <t>Coneflower</t>
  </si>
  <si>
    <t>Black-Eyed Susan</t>
  </si>
  <si>
    <t>Lily</t>
  </si>
  <si>
    <t>Daylily</t>
  </si>
  <si>
    <t>Columbine</t>
  </si>
  <si>
    <t>Aster</t>
  </si>
  <si>
    <t>Blazing Star</t>
  </si>
  <si>
    <t>Peony</t>
  </si>
  <si>
    <t>Pachysandra</t>
  </si>
  <si>
    <t>Stonecrops</t>
  </si>
  <si>
    <t>Astilbe</t>
  </si>
  <si>
    <t>Hosta</t>
  </si>
  <si>
    <t>Pollinator Perennials</t>
  </si>
  <si>
    <t>Butterfly Weed</t>
  </si>
  <si>
    <t>Smooth Blue Aster</t>
  </si>
  <si>
    <t>Wild Bergamot</t>
  </si>
  <si>
    <t>Prairie Blazing Star</t>
  </si>
  <si>
    <t xml:space="preserve">Sweet Black-Eyed Susan </t>
  </si>
  <si>
    <t>Smooth Penstemon</t>
  </si>
  <si>
    <t>Showy Goldenrod</t>
  </si>
  <si>
    <t>Prairie Onion</t>
  </si>
  <si>
    <t>Lance-leaf (sand) Coreopsis</t>
  </si>
  <si>
    <t>Wild Lupine</t>
  </si>
  <si>
    <t>Pale Purple Coneflower</t>
  </si>
  <si>
    <t>Rain Garden Mix</t>
  </si>
  <si>
    <t>Purple Prairie Clover</t>
  </si>
  <si>
    <t>Boneset</t>
  </si>
  <si>
    <t>Blue Vervain</t>
  </si>
  <si>
    <t>Brown Fox Sedge</t>
  </si>
  <si>
    <t>Wild Columbine</t>
  </si>
  <si>
    <t>Blue Wood Aster</t>
  </si>
  <si>
    <t>Tell Bellflower</t>
  </si>
  <si>
    <t>Cardinal Flower</t>
  </si>
  <si>
    <t>Palm Sedge</t>
  </si>
  <si>
    <t>Mountain Mint</t>
  </si>
  <si>
    <t>Downy Wood Mint</t>
  </si>
  <si>
    <t>Honey Locust (male cultivars)</t>
  </si>
  <si>
    <t>Total</t>
  </si>
  <si>
    <t>Plant Description and Point Value</t>
  </si>
  <si>
    <t>For Developer To Enter</t>
  </si>
  <si>
    <t>Paved Areas-Parking Stalls</t>
  </si>
  <si>
    <t>Paved Areas-Total Paved</t>
  </si>
  <si>
    <t>Table 1. Background Project Information</t>
  </si>
  <si>
    <t>Requirement Met?</t>
  </si>
  <si>
    <t>Apply the required opacity value from this Figure to Figure 10.08.30f and select the most appropriate bufferyard option. Note that certain land uses, conditional uses, and planned development projects may have more stringent bufferyard requirements.</t>
  </si>
  <si>
    <t>AGR, PR, CON</t>
  </si>
  <si>
    <t>SR-L, SR-M, SR-H</t>
  </si>
  <si>
    <t>TR-D, TR-F</t>
  </si>
  <si>
    <t>MH-D</t>
  </si>
  <si>
    <t>MR-L, MR-M</t>
  </si>
  <si>
    <t>MR-H, MU-N, INST</t>
  </si>
  <si>
    <t>MU-D</t>
  </si>
  <si>
    <t xml:space="preserve">MU-A, MU-U, R-P </t>
  </si>
  <si>
    <t>I-L</t>
  </si>
  <si>
    <t>I-M</t>
  </si>
  <si>
    <t>I-H</t>
  </si>
  <si>
    <t>IOS, IOC, AIR</t>
  </si>
  <si>
    <t>EX</t>
  </si>
  <si>
    <t>Subject Property Zoning District:</t>
  </si>
  <si>
    <t>Agriculture (AGR)</t>
  </si>
  <si>
    <t>Parks and Recreation (PR)</t>
  </si>
  <si>
    <t>Conservancy (CON)</t>
  </si>
  <si>
    <t>*</t>
  </si>
  <si>
    <t>Single Family Residential–Low (SR-L)</t>
  </si>
  <si>
    <t>Single Family Residential–Medium (SR-M)</t>
  </si>
  <si>
    <t>Single Family Residential–High (SR-H)</t>
  </si>
  <si>
    <t>Two Family Residential-Duplex (TR-D)</t>
  </si>
  <si>
    <t>Two Family Residential-Two Flat (TR-F)</t>
  </si>
  <si>
    <t>Mobile Home Residential Develop. (MH-D)</t>
  </si>
  <si>
    <t>Multi-Family Residential–Low (MR-L)</t>
  </si>
  <si>
    <t>Multi-Family Residential–Medium (MR-M)</t>
  </si>
  <si>
    <t>Multi-Family Residential-High (MR-H)</t>
  </si>
  <si>
    <t>Mixed-Use Downtown (MU-D)</t>
  </si>
  <si>
    <t>Intensive Outdoor Commercial (IOC)</t>
  </si>
  <si>
    <t>Bufferyard</t>
  </si>
  <si>
    <t>Figure 10.08.30f: Detailed Bufferyard Requirements</t>
  </si>
  <si>
    <t>Opacity</t>
  </si>
  <si>
    <t>Required Number of Landscaping Points per 100 feet</t>
  </si>
  <si>
    <t>Required Minimum Width (in feet)</t>
  </si>
  <si>
    <t>Required Structure</t>
  </si>
  <si>
    <t>Minimum 44 inch picket fence*</t>
  </si>
  <si>
    <t>Minimum 4 foot wood rail fence*</t>
  </si>
  <si>
    <t>N/A</t>
  </si>
  <si>
    <t>Minimum 4 foot berm</t>
  </si>
  <si>
    <t>Minimum 6 foot solid fence*</t>
  </si>
  <si>
    <t>Minimum 5 foot berm</t>
  </si>
  <si>
    <t>Minimum 6 foot berm</t>
  </si>
  <si>
    <t xml:space="preserve">N/A </t>
  </si>
  <si>
    <t>Minimum 8 foot solid fence</t>
  </si>
  <si>
    <t>Figure 10.08.30e: Required Bufferyard Opacity Values</t>
  </si>
  <si>
    <t>Figure 10.08.30d: Landscaping Requirements for Regular Development</t>
  </si>
  <si>
    <t>Derived from Figure 10.08.40a</t>
  </si>
  <si>
    <t>Landscaping Points Results</t>
  </si>
  <si>
    <t>Derived from Figure 10.08.40a: Commonly-Used Appropriate Landscaping Species. See zoning code for further details. Total points populates in Table 3</t>
  </si>
  <si>
    <t>Total Points: Native Species Only</t>
  </si>
  <si>
    <t>Total Points: All Species</t>
  </si>
  <si>
    <t>Number of Plants Included per Area</t>
  </si>
  <si>
    <t>Borders Different Zoning District?</t>
  </si>
  <si>
    <t>Opacity Value Required (see Figure 10.08.30e)</t>
  </si>
  <si>
    <t>Table 1a Bufferyard Worksheet</t>
  </si>
  <si>
    <t>Landscaping Points Required Per 100 Feet (see Figure 10.08.30f)</t>
  </si>
  <si>
    <t>Within 10 feet of building foundation.</t>
  </si>
  <si>
    <t>Within 10 feet of paved area or within paved area.</t>
  </si>
  <si>
    <t>Within 10 feet of street right-of-way.</t>
  </si>
  <si>
    <t>Any location.</t>
  </si>
  <si>
    <t>Within bufferyard, per Figure 10.08.30f</t>
  </si>
  <si>
    <t>If Yes, fill out Table 1a for bufferyard requirements</t>
  </si>
  <si>
    <t>Choose either parking stalls or paved area, do not enter both</t>
  </si>
  <si>
    <t>Developer Fills Out:</t>
  </si>
  <si>
    <t>Table 1</t>
  </si>
  <si>
    <t>Enter all background information</t>
  </si>
  <si>
    <t>Table 1a</t>
  </si>
  <si>
    <t>Enter Bufferyard requirements (if applicable)</t>
  </si>
  <si>
    <t>Table 2</t>
  </si>
  <si>
    <t>Enter all landscaping proposed</t>
  </si>
  <si>
    <t>Developer Reviews</t>
  </si>
  <si>
    <t xml:space="preserve">Table 3: </t>
  </si>
  <si>
    <t>Contains the outputs from Table 2 of total landscaping points</t>
  </si>
  <si>
    <t xml:space="preserve">Table 4: </t>
  </si>
  <si>
    <t>Name</t>
  </si>
  <si>
    <t>Email</t>
  </si>
  <si>
    <t>Phone</t>
  </si>
  <si>
    <t>Middleton Landscaping Checklist</t>
  </si>
  <si>
    <t>General Information</t>
  </si>
  <si>
    <t>1. Before starting, please review the instructions below</t>
  </si>
  <si>
    <t>2. Complete all forms in this workbok</t>
  </si>
  <si>
    <t>General Instructions</t>
  </si>
  <si>
    <t>Detailed Table Description</t>
  </si>
  <si>
    <t xml:space="preserve">This table is only required if the property is adjacent to a differently zoned property. These bufferyard requirements are intended to facilitate a transition between these areas and provide adequate screening. Requirements for this table can be found in sections 10.08.30e and 10.08.30f. </t>
  </si>
  <si>
    <t xml:space="preserve">Developer fills in columns E-F with the number of each type of planting in each area. Please contact the zoning administrator if the planting you intend to use is not available on this table.  </t>
  </si>
  <si>
    <t>Table 3</t>
  </si>
  <si>
    <t>Table 4</t>
  </si>
  <si>
    <t>Calculates the number of points generated from the inputs to Table 2. The developer should review this to confirm there are no errors.</t>
  </si>
  <si>
    <t xml:space="preserve">Autofills based on inputs from Tables 1-3. </t>
  </si>
  <si>
    <t xml:space="preserve">Insert details about the project. Landscaping requirements are determined based on the metrics shown in this table. Please note: paved area requirements can be based on either number of parking spots or overall paved area. Please only fill in one or the other. </t>
  </si>
  <si>
    <t xml:space="preserve">Calculates the landscaping requirements for the project based on Table 1, and compares them to the landscaping points from table 3 to determine if the requirements have been met. </t>
  </si>
  <si>
    <t>3. Submit Landscaping plans along with the checklist to verify information provided</t>
  </si>
  <si>
    <t xml:space="preserve">4. If you have questions, contact us at: </t>
  </si>
  <si>
    <t>I have completed all of the tables and reviewed this form for accuracy</t>
  </si>
  <si>
    <t>I have submitted landscaping plans to verify the information provided</t>
  </si>
  <si>
    <t>Developer Information:</t>
  </si>
  <si>
    <t>Developers submitting a landscaping plan can use this Excel form to demonstrate compliance with Landscaping Requirements in the City of Middleton. For further details, please see Section 10 Article IV of the City of Middleton Ordinances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</si>
</sst>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b/>
      <sz val="14"/>
      <name val="Calibri"/>
      <family val="2"/>
      <scheme val="minor"/>
    </font>
    <font>
      <sz val="11"/>
      <color theme="5"/>
      <name val="Calibri"/>
      <family val="2"/>
      <scheme val="minor"/>
    </font>
    <font>
      <sz val="11"/>
      <color theme="9"/>
      <name val="Calibri"/>
      <family val="2"/>
      <scheme val="minor"/>
    </font>
    <font>
      <sz val="11"/>
      <color theme="8"/>
      <name val="Calibri"/>
      <family val="2"/>
      <scheme val="minor"/>
    </font>
    <font>
      <sz val="11"/>
      <color rgb="FF7030A0"/>
      <name val="Calibri"/>
      <family val="2"/>
      <scheme val="minor"/>
    </font>
    <font>
      <sz val="11"/>
      <color theme="1"/>
      <name val="Calibri"/>
      <family val="2"/>
      <scheme val="minor"/>
    </font>
    <font>
      <b/>
      <sz val="11"/>
      <color theme="0"/>
      <name val="Calibri"/>
      <family val="2"/>
      <scheme val="minor"/>
    </font>
    <font>
      <b/>
      <sz val="11"/>
      <color theme="1"/>
      <name val="Garamond"/>
      <family val="1"/>
    </font>
    <font>
      <sz val="10"/>
      <color theme="1"/>
      <name val="Garamond"/>
      <family val="1"/>
    </font>
    <font>
      <sz val="9"/>
      <color theme="1"/>
      <name val="Garamond"/>
      <family val="1"/>
    </font>
    <font>
      <sz val="11"/>
      <name val="Calibri"/>
      <family val="2"/>
      <scheme val="minor"/>
    </font>
    <font>
      <sz val="11"/>
      <color theme="1"/>
      <name val="Garamond"/>
      <family val="1"/>
    </font>
    <font>
      <sz val="10"/>
      <color rgb="FF365F91"/>
      <name val="Garamond"/>
      <family val="1"/>
    </font>
    <font>
      <b/>
      <sz val="10"/>
      <color rgb="FF365F91"/>
      <name val="Candara"/>
      <family val="2"/>
    </font>
    <font>
      <b/>
      <sz val="10"/>
      <color rgb="FFFFFFFF"/>
      <name val="Candara"/>
      <family val="2"/>
    </font>
    <font>
      <sz val="10"/>
      <color rgb="FF000000"/>
      <name val="Garamond"/>
      <family val="1"/>
    </font>
    <font>
      <b/>
      <sz val="9"/>
      <color rgb="FF365F91"/>
      <name val="Candara"/>
      <family val="2"/>
    </font>
    <font>
      <b/>
      <sz val="14"/>
      <color theme="0"/>
      <name val="Calibri"/>
      <family val="2"/>
      <scheme val="minor"/>
    </font>
    <font>
      <b/>
      <sz val="18"/>
      <color theme="1"/>
      <name val="Calibri"/>
      <family val="2"/>
      <scheme val="minor"/>
    </font>
    <font>
      <b/>
      <sz val="11"/>
      <name val="Calibri"/>
      <family val="2"/>
      <scheme val="minor"/>
    </font>
  </fonts>
  <fills count="12">
    <fill>
      <patternFill patternType="none"/>
    </fill>
    <fill>
      <patternFill patternType="gray125"/>
    </fill>
    <fill>
      <patternFill patternType="solid">
        <fgColor theme="4"/>
        <bgColor indexed="64"/>
      </patternFill>
    </fill>
    <fill>
      <patternFill patternType="solid">
        <fgColor theme="2" tint="-9.9978637043366805E-2"/>
        <bgColor indexed="64"/>
      </patternFill>
    </fill>
    <fill>
      <patternFill patternType="solid">
        <fgColor theme="2"/>
        <bgColor indexed="64"/>
      </patternFill>
    </fill>
    <fill>
      <patternFill patternType="solid">
        <fgColor rgb="FFB8CCE4"/>
        <bgColor indexed="64"/>
      </patternFill>
    </fill>
    <fill>
      <patternFill patternType="solid">
        <fgColor rgb="FF365F91"/>
        <bgColor indexed="64"/>
      </patternFill>
    </fill>
    <fill>
      <patternFill patternType="solid">
        <fgColor rgb="FFD9D9D9"/>
        <bgColor indexed="64"/>
      </patternFill>
    </fill>
    <fill>
      <patternFill patternType="solid">
        <fgColor rgb="FFDBDBDB"/>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FFF0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rgb="FF4472C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365F91"/>
      </top>
      <bottom style="medium">
        <color rgb="FF365F91"/>
      </bottom>
      <diagonal/>
    </border>
    <border>
      <left/>
      <right/>
      <top style="medium">
        <color rgb="FF365F91"/>
      </top>
      <bottom/>
      <diagonal/>
    </border>
    <border>
      <left/>
      <right/>
      <top/>
      <bottom style="medium">
        <color rgb="FF365F91"/>
      </bottom>
      <diagonal/>
    </border>
    <border>
      <left/>
      <right style="dotted">
        <color rgb="FF365F91"/>
      </right>
      <top/>
      <bottom style="medium">
        <color rgb="FF365F91"/>
      </bottom>
      <diagonal/>
    </border>
    <border>
      <left/>
      <right style="dotted">
        <color rgb="FF365F91"/>
      </right>
      <top/>
      <bottom/>
      <diagonal/>
    </border>
    <border>
      <left style="dotted">
        <color rgb="FF365F91"/>
      </left>
      <right style="dotted">
        <color rgb="FF365F91"/>
      </right>
      <top style="medium">
        <color rgb="FF365F91"/>
      </top>
      <bottom/>
      <diagonal/>
    </border>
    <border>
      <left style="dotted">
        <color rgb="FF365F91"/>
      </left>
      <right style="dotted">
        <color rgb="FF365F91"/>
      </right>
      <top/>
      <bottom/>
      <diagonal/>
    </border>
    <border>
      <left style="dotted">
        <color rgb="FF365F91"/>
      </left>
      <right style="dotted">
        <color rgb="FF365F91"/>
      </right>
      <top/>
      <bottom style="medium">
        <color rgb="FF365F91"/>
      </bottom>
      <diagonal/>
    </border>
    <border>
      <left style="medium">
        <color theme="4" tint="-0.249977111117893"/>
      </left>
      <right/>
      <top style="medium">
        <color theme="4" tint="-0.249977111117893"/>
      </top>
      <bottom/>
      <diagonal/>
    </border>
    <border>
      <left/>
      <right/>
      <top style="medium">
        <color theme="4" tint="-0.249977111117893"/>
      </top>
      <bottom style="medium">
        <color theme="4" tint="-0.249977111117893"/>
      </bottom>
      <diagonal/>
    </border>
    <border>
      <left/>
      <right style="dotted">
        <color rgb="FF365F91"/>
      </right>
      <top style="medium">
        <color theme="4" tint="-0.249977111117893"/>
      </top>
      <bottom style="medium">
        <color rgb="FF365F91"/>
      </bottom>
      <diagonal/>
    </border>
    <border>
      <left/>
      <right style="medium">
        <color theme="4" tint="-0.249977111117893"/>
      </right>
      <top style="medium">
        <color theme="4" tint="-0.249977111117893"/>
      </top>
      <bottom style="medium">
        <color rgb="FF365F91"/>
      </bottom>
      <diagonal/>
    </border>
    <border>
      <left style="medium">
        <color theme="4" tint="-0.249977111117893"/>
      </left>
      <right style="dotted">
        <color rgb="FF365F91"/>
      </right>
      <top style="medium">
        <color rgb="FF365F91"/>
      </top>
      <bottom/>
      <diagonal/>
    </border>
    <border>
      <left style="dotted">
        <color rgb="FF365F91"/>
      </left>
      <right style="medium">
        <color theme="4" tint="-0.249977111117893"/>
      </right>
      <top style="medium">
        <color rgb="FF365F91"/>
      </top>
      <bottom/>
      <diagonal/>
    </border>
    <border>
      <left style="medium">
        <color theme="4" tint="-0.249977111117893"/>
      </left>
      <right style="dotted">
        <color rgb="FF365F91"/>
      </right>
      <top/>
      <bottom/>
      <diagonal/>
    </border>
    <border>
      <left style="dotted">
        <color rgb="FF365F91"/>
      </left>
      <right style="medium">
        <color theme="4" tint="-0.249977111117893"/>
      </right>
      <top/>
      <bottom/>
      <diagonal/>
    </border>
    <border>
      <left style="dotted">
        <color rgb="FF365F91"/>
      </left>
      <right style="medium">
        <color theme="4" tint="-0.249977111117893"/>
      </right>
      <top/>
      <bottom style="medium">
        <color rgb="FF365F91"/>
      </bottom>
      <diagonal/>
    </border>
    <border>
      <left/>
      <right style="medium">
        <color theme="4" tint="-0.249977111117893"/>
      </right>
      <top/>
      <bottom style="medium">
        <color rgb="FF365F91"/>
      </bottom>
      <diagonal/>
    </border>
    <border>
      <left style="medium">
        <color theme="4" tint="-0.249977111117893"/>
      </left>
      <right style="dotted">
        <color rgb="FF365F91"/>
      </right>
      <top/>
      <bottom style="medium">
        <color theme="4" tint="-0.249977111117893"/>
      </bottom>
      <diagonal/>
    </border>
    <border>
      <left/>
      <right style="dotted">
        <color rgb="FF365F91"/>
      </right>
      <top/>
      <bottom style="medium">
        <color theme="4" tint="-0.249977111117893"/>
      </bottom>
      <diagonal/>
    </border>
    <border>
      <left/>
      <right style="medium">
        <color theme="4" tint="-0.249977111117893"/>
      </right>
      <top/>
      <bottom style="medium">
        <color theme="4"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thin">
        <color theme="1"/>
      </bottom>
      <diagonal/>
    </border>
    <border>
      <left style="medium">
        <color theme="1"/>
      </left>
      <right style="thin">
        <color theme="0"/>
      </right>
      <top style="medium">
        <color theme="1"/>
      </top>
      <bottom style="thin">
        <color theme="0"/>
      </bottom>
      <diagonal/>
    </border>
    <border>
      <left style="thin">
        <color theme="0"/>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medium">
        <color theme="1"/>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
      <left style="medium">
        <color theme="1"/>
      </left>
      <right/>
      <top style="thin">
        <color theme="0"/>
      </top>
      <bottom style="thin">
        <color theme="0"/>
      </bottom>
      <diagonal/>
    </border>
    <border>
      <left/>
      <right style="medium">
        <color theme="1"/>
      </right>
      <top style="thin">
        <color theme="0"/>
      </top>
      <bottom style="thin">
        <color theme="0"/>
      </bottom>
      <diagonal/>
    </border>
    <border>
      <left style="medium">
        <color theme="1"/>
      </left>
      <right/>
      <top style="thin">
        <color theme="0"/>
      </top>
      <bottom style="thin">
        <color theme="1"/>
      </bottom>
      <diagonal/>
    </border>
    <border>
      <left/>
      <right style="medium">
        <color theme="1"/>
      </right>
      <top style="thin">
        <color theme="0"/>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theme="1"/>
      </left>
      <right/>
      <top style="thin">
        <color theme="0"/>
      </top>
      <bottom/>
      <diagonal/>
    </border>
    <border>
      <left/>
      <right/>
      <top style="thin">
        <color theme="0"/>
      </top>
      <bottom/>
      <diagonal/>
    </border>
    <border>
      <left/>
      <right style="thin">
        <color theme="0"/>
      </right>
      <top style="thin">
        <color theme="0"/>
      </top>
      <bottom/>
      <diagonal/>
    </border>
    <border>
      <left style="medium">
        <color theme="1"/>
      </left>
      <right/>
      <top/>
      <bottom style="thin">
        <color theme="0"/>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161">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10" fillId="0" borderId="6" xfId="0" applyFont="1" applyBorder="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0" xfId="0" applyFont="1"/>
    <xf numFmtId="0" fontId="0" fillId="0" borderId="9" xfId="0" applyBorder="1"/>
    <xf numFmtId="0" fontId="0" fillId="0" borderId="11" xfId="0" applyBorder="1"/>
    <xf numFmtId="164" fontId="0" fillId="0" borderId="1" xfId="1" applyNumberFormat="1" applyFont="1" applyBorder="1"/>
    <xf numFmtId="0" fontId="0" fillId="3" borderId="1" xfId="0" applyFill="1" applyBorder="1"/>
    <xf numFmtId="0" fontId="0" fillId="3" borderId="1" xfId="0" applyFill="1" applyBorder="1" applyAlignment="1">
      <alignment wrapText="1"/>
    </xf>
    <xf numFmtId="0" fontId="9" fillId="2" borderId="1" xfId="0" applyFont="1" applyFill="1" applyBorder="1"/>
    <xf numFmtId="0" fontId="9" fillId="2" borderId="1" xfId="0" applyFont="1" applyFill="1" applyBorder="1" applyAlignment="1">
      <alignment wrapText="1"/>
    </xf>
    <xf numFmtId="0" fontId="0" fillId="4" borderId="1" xfId="0" applyFill="1" applyBorder="1"/>
    <xf numFmtId="0" fontId="0" fillId="4" borderId="1" xfId="0" applyFill="1" applyBorder="1" applyAlignment="1">
      <alignment wrapText="1"/>
    </xf>
    <xf numFmtId="0" fontId="3" fillId="0" borderId="0" xfId="0" applyFont="1" applyAlignment="1">
      <alignment vertical="center"/>
    </xf>
    <xf numFmtId="0" fontId="14" fillId="0" borderId="0" xfId="0" applyFont="1" applyAlignment="1">
      <alignment vertical="center" wrapText="1"/>
    </xf>
    <xf numFmtId="0" fontId="0" fillId="0" borderId="0" xfId="0" applyAlignment="1">
      <alignment vertical="center" wrapText="1"/>
    </xf>
    <xf numFmtId="0" fontId="11" fillId="0" borderId="0" xfId="0" applyFont="1" applyAlignment="1">
      <alignment vertical="center" wrapText="1"/>
    </xf>
    <xf numFmtId="0" fontId="11" fillId="0" borderId="17" xfId="0" applyFont="1" applyBorder="1" applyAlignment="1">
      <alignment vertical="center" wrapText="1"/>
    </xf>
    <xf numFmtId="0" fontId="11" fillId="0" borderId="16" xfId="0" applyFont="1" applyBorder="1" applyAlignment="1">
      <alignment vertical="center" wrapText="1"/>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11" fillId="7" borderId="16" xfId="0" applyFont="1" applyFill="1" applyBorder="1" applyAlignment="1">
      <alignment horizontal="center" vertical="center" wrapText="1"/>
    </xf>
    <xf numFmtId="0" fontId="11" fillId="8" borderId="16" xfId="0" applyFont="1" applyFill="1" applyBorder="1" applyAlignment="1">
      <alignment vertical="center" wrapText="1"/>
    </xf>
    <xf numFmtId="0" fontId="11" fillId="8" borderId="16" xfId="0" applyFont="1" applyFill="1" applyBorder="1" applyAlignment="1">
      <alignment horizontal="center" vertical="center" wrapText="1"/>
    </xf>
    <xf numFmtId="0" fontId="18" fillId="9" borderId="16" xfId="0" applyFont="1" applyFill="1" applyBorder="1" applyAlignment="1">
      <alignment horizontal="center" vertical="center" wrapText="1"/>
    </xf>
    <xf numFmtId="0" fontId="11" fillId="0" borderId="15" xfId="0" applyFont="1" applyBorder="1" applyAlignment="1">
      <alignment horizontal="center" vertical="center" wrapText="1"/>
    </xf>
    <xf numFmtId="0" fontId="15" fillId="0" borderId="0" xfId="0" applyFont="1" applyAlignment="1">
      <alignment vertical="center" wrapText="1"/>
    </xf>
    <xf numFmtId="0" fontId="15" fillId="5" borderId="21" xfId="0" applyFont="1" applyFill="1" applyBorder="1" applyAlignment="1">
      <alignment vertical="center" wrapText="1"/>
    </xf>
    <xf numFmtId="0" fontId="15" fillId="5" borderId="22" xfId="0" applyFont="1" applyFill="1" applyBorder="1" applyAlignment="1">
      <alignment vertical="center" wrapText="1"/>
    </xf>
    <xf numFmtId="0" fontId="16" fillId="5" borderId="23" xfId="0" applyFont="1" applyFill="1" applyBorder="1" applyAlignment="1">
      <alignment textRotation="90" wrapText="1"/>
    </xf>
    <xf numFmtId="0" fontId="16" fillId="5" borderId="24" xfId="0" applyFont="1" applyFill="1" applyBorder="1" applyAlignment="1">
      <alignment textRotation="90" wrapText="1"/>
    </xf>
    <xf numFmtId="0" fontId="11" fillId="7" borderId="30"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1" fillId="0" borderId="32" xfId="0" applyFont="1" applyBorder="1" applyAlignment="1">
      <alignment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0" fillId="4" borderId="1" xfId="0" applyFill="1" applyBorder="1" applyAlignment="1">
      <alignment horizontal="center" vertical="center" wrapText="1"/>
    </xf>
    <xf numFmtId="0" fontId="2" fillId="3" borderId="1" xfId="0" applyFont="1" applyFill="1" applyBorder="1" applyAlignment="1">
      <alignment wrapText="1"/>
    </xf>
    <xf numFmtId="0" fontId="9" fillId="2" borderId="3" xfId="0" applyFont="1" applyFill="1" applyBorder="1" applyAlignment="1">
      <alignment horizontal="center"/>
    </xf>
    <xf numFmtId="0" fontId="9" fillId="2" borderId="3" xfId="0" applyFont="1" applyFill="1" applyBorder="1"/>
    <xf numFmtId="0" fontId="19" fillId="5" borderId="13" xfId="0" applyFont="1" applyFill="1" applyBorder="1" applyAlignment="1">
      <alignment horizontal="center" vertical="center" wrapText="1"/>
    </xf>
    <xf numFmtId="0" fontId="11" fillId="0" borderId="15" xfId="0" applyFont="1" applyBorder="1" applyAlignment="1">
      <alignment vertical="center" wrapText="1"/>
    </xf>
    <xf numFmtId="0" fontId="10" fillId="0" borderId="0" xfId="0" applyFont="1"/>
    <xf numFmtId="0" fontId="10" fillId="0" borderId="0" xfId="0" applyFont="1" applyAlignment="1">
      <alignment horizontal="left" vertical="center"/>
    </xf>
    <xf numFmtId="0" fontId="0" fillId="0" borderId="38" xfId="0" applyBorder="1" applyAlignment="1">
      <alignment horizontal="center" vertical="center" wrapText="1"/>
    </xf>
    <xf numFmtId="0" fontId="0" fillId="0" borderId="39" xfId="0" applyBorder="1"/>
    <xf numFmtId="0" fontId="0" fillId="0" borderId="9" xfId="0" applyBorder="1" applyAlignment="1">
      <alignment wrapText="1"/>
    </xf>
    <xf numFmtId="0" fontId="0" fillId="0" borderId="10" xfId="0" applyBorder="1" applyAlignment="1">
      <alignment wrapText="1"/>
    </xf>
    <xf numFmtId="0" fontId="4" fillId="0" borderId="9" xfId="0" applyFont="1" applyBorder="1"/>
    <xf numFmtId="0" fontId="5" fillId="0" borderId="9" xfId="0" applyFont="1" applyBorder="1"/>
    <xf numFmtId="0" fontId="6" fillId="0" borderId="9" xfId="0" applyFont="1" applyBorder="1"/>
    <xf numFmtId="0" fontId="1" fillId="0" borderId="9" xfId="0" applyFont="1" applyBorder="1"/>
    <xf numFmtId="0" fontId="7" fillId="0" borderId="9" xfId="0" applyFont="1" applyBorder="1"/>
    <xf numFmtId="165" fontId="0" fillId="0" borderId="39" xfId="2" applyNumberFormat="1" applyFont="1" applyBorder="1"/>
    <xf numFmtId="0" fontId="2" fillId="0" borderId="0" xfId="0" applyFont="1"/>
    <xf numFmtId="0" fontId="0" fillId="0" borderId="10" xfId="0" applyBorder="1" applyAlignment="1">
      <alignment horizontal="right"/>
    </xf>
    <xf numFmtId="165" fontId="0" fillId="0" borderId="12" xfId="2" applyNumberFormat="1" applyFont="1" applyBorder="1" applyAlignment="1">
      <alignment horizontal="right"/>
    </xf>
    <xf numFmtId="0" fontId="9" fillId="2" borderId="3" xfId="0" applyFont="1" applyFill="1" applyBorder="1" applyAlignment="1">
      <alignment wrapText="1"/>
    </xf>
    <xf numFmtId="0" fontId="0" fillId="0" borderId="3" xfId="0" applyBorder="1"/>
    <xf numFmtId="0" fontId="0" fillId="3" borderId="3" xfId="0" applyFill="1" applyBorder="1"/>
    <xf numFmtId="0" fontId="9" fillId="0" borderId="45" xfId="0" applyFont="1" applyBorder="1"/>
    <xf numFmtId="0" fontId="0" fillId="0" borderId="45" xfId="0" applyBorder="1"/>
    <xf numFmtId="0" fontId="2" fillId="0" borderId="45" xfId="0" applyFont="1" applyBorder="1"/>
    <xf numFmtId="0" fontId="0" fillId="0" borderId="0" xfId="0" applyAlignment="1">
      <alignment vertical="top" wrapText="1"/>
    </xf>
    <xf numFmtId="0" fontId="0" fillId="0" borderId="0" xfId="0" applyAlignment="1">
      <alignment vertical="top"/>
    </xf>
    <xf numFmtId="0" fontId="0" fillId="0" borderId="12" xfId="0" applyBorder="1"/>
    <xf numFmtId="0" fontId="0" fillId="0" borderId="1" xfId="0" applyBorder="1" applyAlignment="1">
      <alignment horizontal="center"/>
    </xf>
    <xf numFmtId="0" fontId="9" fillId="0" borderId="45" xfId="0" applyFont="1" applyBorder="1" applyAlignment="1">
      <alignment wrapText="1"/>
    </xf>
    <xf numFmtId="0" fontId="9" fillId="0" borderId="0" xfId="0" applyFont="1" applyAlignment="1">
      <alignment wrapText="1"/>
    </xf>
    <xf numFmtId="0" fontId="0" fillId="0" borderId="37"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164" fontId="0" fillId="3" borderId="1" xfId="1" applyNumberFormat="1" applyFont="1" applyFill="1" applyBorder="1"/>
    <xf numFmtId="164" fontId="0" fillId="0" borderId="1" xfId="1" applyNumberFormat="1" applyFont="1" applyBorder="1" applyAlignment="1">
      <alignment horizontal="right" vertical="center"/>
    </xf>
    <xf numFmtId="164" fontId="0" fillId="0" borderId="1" xfId="1" applyNumberFormat="1" applyFont="1" applyBorder="1" applyAlignment="1">
      <alignment horizontal="right" vertical="center" wrapText="1"/>
    </xf>
    <xf numFmtId="0" fontId="0" fillId="0" borderId="47" xfId="0" applyBorder="1"/>
    <xf numFmtId="0" fontId="0" fillId="0" borderId="48" xfId="0" applyBorder="1"/>
    <xf numFmtId="0" fontId="0" fillId="0" borderId="50" xfId="0" applyBorder="1"/>
    <xf numFmtId="0" fontId="0" fillId="0" borderId="52" xfId="0" applyBorder="1"/>
    <xf numFmtId="0" fontId="0" fillId="0" borderId="53" xfId="0" applyBorder="1"/>
    <xf numFmtId="0" fontId="0" fillId="0" borderId="56" xfId="0" applyBorder="1"/>
    <xf numFmtId="0" fontId="0" fillId="0" borderId="57" xfId="0" applyBorder="1"/>
    <xf numFmtId="0" fontId="0" fillId="0" borderId="59" xfId="0" applyBorder="1"/>
    <xf numFmtId="0" fontId="0" fillId="0" borderId="58" xfId="0" applyBorder="1"/>
    <xf numFmtId="0" fontId="0" fillId="0" borderId="64" xfId="0" applyBorder="1"/>
    <xf numFmtId="0" fontId="0" fillId="0" borderId="66" xfId="0" applyBorder="1"/>
    <xf numFmtId="0" fontId="21" fillId="0" borderId="55" xfId="0" applyFont="1" applyBorder="1"/>
    <xf numFmtId="0" fontId="0" fillId="11" borderId="47" xfId="0" applyFill="1" applyBorder="1"/>
    <xf numFmtId="164" fontId="13" fillId="0" borderId="1" xfId="1" applyNumberFormat="1" applyFont="1" applyFill="1" applyBorder="1" applyAlignment="1">
      <alignment horizontal="center" vertical="center"/>
    </xf>
    <xf numFmtId="0" fontId="0" fillId="0" borderId="10" xfId="0" applyBorder="1"/>
    <xf numFmtId="0" fontId="22" fillId="0" borderId="9" xfId="0" applyFont="1" applyBorder="1" applyAlignment="1">
      <alignment horizontal="left"/>
    </xf>
    <xf numFmtId="0" fontId="22" fillId="0" borderId="9" xfId="0" applyFont="1" applyBorder="1" applyAlignment="1">
      <alignment horizontal="left" wrapText="1"/>
    </xf>
    <xf numFmtId="0" fontId="0" fillId="0" borderId="67" xfId="0" applyBorder="1" applyAlignment="1">
      <alignment wrapText="1"/>
    </xf>
    <xf numFmtId="0" fontId="0" fillId="0" borderId="68" xfId="0" applyBorder="1" applyAlignment="1">
      <alignment wrapText="1"/>
    </xf>
    <xf numFmtId="0" fontId="2" fillId="10" borderId="62" xfId="0" applyFont="1" applyFill="1" applyBorder="1" applyAlignment="1">
      <alignment horizontal="left" vertical="top"/>
    </xf>
    <xf numFmtId="0" fontId="2" fillId="10" borderId="54" xfId="0" applyFont="1" applyFill="1" applyBorder="1" applyAlignment="1">
      <alignment horizontal="left" vertical="top"/>
    </xf>
    <xf numFmtId="0" fontId="2" fillId="10" borderId="63" xfId="0" applyFont="1" applyFill="1" applyBorder="1" applyAlignment="1">
      <alignment horizontal="left" vertical="top"/>
    </xf>
    <xf numFmtId="0" fontId="2" fillId="10" borderId="60" xfId="0" applyFont="1" applyFill="1" applyBorder="1" applyAlignment="1">
      <alignment horizontal="left"/>
    </xf>
    <xf numFmtId="0" fontId="2" fillId="10" borderId="49" xfId="0" applyFont="1" applyFill="1" applyBorder="1" applyAlignment="1">
      <alignment horizontal="left"/>
    </xf>
    <xf numFmtId="0" fontId="2" fillId="10" borderId="61" xfId="0" applyFont="1" applyFill="1" applyBorder="1" applyAlignment="1">
      <alignment horizontal="left"/>
    </xf>
    <xf numFmtId="0" fontId="0" fillId="0" borderId="51" xfId="0" applyBorder="1" applyAlignment="1">
      <alignment wrapText="1"/>
    </xf>
    <xf numFmtId="0" fontId="0" fillId="0" borderId="65" xfId="0" applyBorder="1" applyAlignment="1">
      <alignment wrapText="1"/>
    </xf>
    <xf numFmtId="0" fontId="0" fillId="0" borderId="76" xfId="0" applyFill="1" applyBorder="1" applyAlignment="1">
      <alignment horizontal="left" wrapText="1"/>
    </xf>
    <xf numFmtId="0" fontId="0" fillId="0" borderId="77" xfId="0" applyFill="1" applyBorder="1" applyAlignment="1">
      <alignment horizontal="left" wrapText="1"/>
    </xf>
    <xf numFmtId="0" fontId="0" fillId="0" borderId="78" xfId="0" applyFill="1" applyBorder="1" applyAlignment="1">
      <alignment horizontal="left" wrapText="1"/>
    </xf>
    <xf numFmtId="0" fontId="0" fillId="0" borderId="79" xfId="0" applyFill="1" applyBorder="1" applyAlignment="1">
      <alignment horizontal="left" wrapText="1"/>
    </xf>
    <xf numFmtId="0" fontId="0" fillId="0" borderId="80" xfId="0" applyFill="1" applyBorder="1" applyAlignment="1">
      <alignment horizontal="left" wrapText="1"/>
    </xf>
    <xf numFmtId="0" fontId="0" fillId="0" borderId="81" xfId="0" applyFill="1" applyBorder="1" applyAlignment="1">
      <alignment horizontal="left" wrapText="1"/>
    </xf>
    <xf numFmtId="0" fontId="9" fillId="2" borderId="1" xfId="0" applyFont="1" applyFill="1" applyBorder="1" applyAlignment="1">
      <alignment horizontal="center"/>
    </xf>
    <xf numFmtId="0" fontId="0" fillId="0" borderId="1" xfId="0" applyBorder="1" applyAlignment="1">
      <alignment horizontal="center" vertical="center" wrapText="1"/>
    </xf>
    <xf numFmtId="0" fontId="9" fillId="2" borderId="34" xfId="0" applyFont="1" applyFill="1" applyBorder="1" applyAlignment="1">
      <alignment horizontal="center"/>
    </xf>
    <xf numFmtId="0" fontId="9" fillId="2" borderId="35" xfId="0" applyFont="1" applyFill="1" applyBorder="1" applyAlignment="1">
      <alignment horizontal="center"/>
    </xf>
    <xf numFmtId="0" fontId="9" fillId="2" borderId="36" xfId="0" applyFont="1" applyFill="1" applyBorder="1" applyAlignment="1">
      <alignment horizontal="center"/>
    </xf>
    <xf numFmtId="0" fontId="0" fillId="4" borderId="1" xfId="0" applyFill="1" applyBorder="1" applyAlignment="1">
      <alignment horizontal="center" vertical="center" wrapText="1"/>
    </xf>
    <xf numFmtId="0" fontId="0" fillId="0" borderId="2" xfId="0" applyBorder="1" applyAlignment="1">
      <alignment horizontal="left" wrapText="1"/>
    </xf>
    <xf numFmtId="0" fontId="2" fillId="0" borderId="2" xfId="0" applyFont="1" applyBorder="1" applyAlignment="1">
      <alignment horizontal="center"/>
    </xf>
    <xf numFmtId="0" fontId="2" fillId="0" borderId="46" xfId="0" applyFont="1" applyBorder="1" applyAlignment="1">
      <alignment horizontal="center"/>
    </xf>
    <xf numFmtId="0" fontId="2" fillId="0" borderId="1" xfId="0" applyFont="1" applyBorder="1" applyAlignment="1">
      <alignment horizontal="center"/>
    </xf>
    <xf numFmtId="0" fontId="20" fillId="2" borderId="7" xfId="0" applyFont="1" applyFill="1" applyBorder="1" applyAlignment="1">
      <alignment horizontal="center" vertical="center"/>
    </xf>
    <xf numFmtId="0" fontId="20" fillId="2" borderId="40" xfId="0" applyFont="1" applyFill="1" applyBorder="1" applyAlignment="1">
      <alignment horizontal="center" vertical="center"/>
    </xf>
    <xf numFmtId="0" fontId="20" fillId="2" borderId="8" xfId="0" applyFont="1" applyFill="1" applyBorder="1" applyAlignment="1">
      <alignment horizontal="center" vertical="center"/>
    </xf>
    <xf numFmtId="0" fontId="0" fillId="0" borderId="44" xfId="0" applyBorder="1" applyAlignment="1">
      <alignment horizontal="right" vertical="center"/>
    </xf>
    <xf numFmtId="0" fontId="0" fillId="0" borderId="38" xfId="0" applyBorder="1" applyAlignment="1">
      <alignment horizontal="right" vertical="center"/>
    </xf>
    <xf numFmtId="0" fontId="0" fillId="0" borderId="41"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164" fontId="0" fillId="0" borderId="4" xfId="1" applyNumberFormat="1" applyFont="1" applyBorder="1" applyAlignment="1">
      <alignment horizontal="right" vertical="center" wrapText="1"/>
    </xf>
    <xf numFmtId="164" fontId="0" fillId="0" borderId="5" xfId="1" applyNumberFormat="1" applyFont="1" applyBorder="1" applyAlignment="1">
      <alignment horizontal="right" vertical="center" wrapText="1"/>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69" xfId="0" applyFont="1" applyFill="1" applyBorder="1" applyAlignment="1">
      <alignment horizontal="center"/>
    </xf>
    <xf numFmtId="0" fontId="9" fillId="2" borderId="70" xfId="0" applyFont="1" applyFill="1" applyBorder="1" applyAlignment="1">
      <alignment horizontal="center"/>
    </xf>
    <xf numFmtId="0" fontId="22" fillId="0" borderId="71" xfId="0" applyFont="1" applyBorder="1" applyAlignment="1">
      <alignment horizontal="left" vertical="center" wrapText="1"/>
    </xf>
    <xf numFmtId="0" fontId="22" fillId="0" borderId="72" xfId="0" applyFont="1" applyBorder="1" applyAlignment="1">
      <alignment horizontal="left" vertical="center" wrapText="1"/>
    </xf>
    <xf numFmtId="0" fontId="22" fillId="0" borderId="37" xfId="0" applyFont="1" applyBorder="1" applyAlignment="1">
      <alignment horizontal="left" vertical="center" wrapText="1"/>
    </xf>
    <xf numFmtId="0" fontId="0" fillId="0" borderId="44" xfId="0" applyBorder="1" applyAlignment="1">
      <alignment horizontal="center"/>
    </xf>
    <xf numFmtId="0" fontId="0" fillId="0" borderId="73" xfId="0" applyBorder="1" applyAlignment="1">
      <alignment horizontal="center"/>
    </xf>
    <xf numFmtId="0" fontId="0" fillId="0" borderId="38" xfId="0" applyBorder="1" applyAlignment="1">
      <alignment horizontal="center"/>
    </xf>
    <xf numFmtId="0" fontId="22" fillId="0" borderId="74" xfId="0" applyFont="1" applyBorder="1" applyAlignment="1">
      <alignment horizontal="left" vertical="center" wrapText="1"/>
    </xf>
    <xf numFmtId="0" fontId="0" fillId="0" borderId="75" xfId="0" applyBorder="1" applyAlignment="1">
      <alignment horizontal="center"/>
    </xf>
    <xf numFmtId="0" fontId="14" fillId="0" borderId="0" xfId="0" applyFont="1" applyAlignment="1">
      <alignment vertical="center" wrapText="1"/>
    </xf>
    <xf numFmtId="0" fontId="11" fillId="7" borderId="18" xfId="0" applyFont="1" applyFill="1" applyBorder="1" applyAlignment="1">
      <alignment vertical="center" wrapText="1"/>
    </xf>
    <xf numFmtId="0" fontId="11" fillId="7" borderId="19" xfId="0" applyFont="1" applyFill="1" applyBorder="1" applyAlignment="1">
      <alignment vertical="center" wrapText="1"/>
    </xf>
    <xf numFmtId="0" fontId="11" fillId="7" borderId="20" xfId="0" applyFont="1" applyFill="1" applyBorder="1" applyAlignment="1">
      <alignment vertical="center" wrapText="1"/>
    </xf>
    <xf numFmtId="0" fontId="11" fillId="7" borderId="26" xfId="0" applyFont="1" applyFill="1" applyBorder="1" applyAlignment="1">
      <alignment vertical="center" wrapText="1"/>
    </xf>
    <xf numFmtId="0" fontId="11" fillId="7" borderId="28" xfId="0" applyFont="1" applyFill="1" applyBorder="1" applyAlignment="1">
      <alignment vertical="center" wrapText="1"/>
    </xf>
    <xf numFmtId="0" fontId="11" fillId="7" borderId="29" xfId="0" applyFont="1" applyFill="1" applyBorder="1" applyAlignment="1">
      <alignment vertical="center" wrapText="1"/>
    </xf>
    <xf numFmtId="0" fontId="17" fillId="6" borderId="25" xfId="0" applyFont="1" applyFill="1" applyBorder="1" applyAlignment="1">
      <alignment horizontal="center" vertical="center" textRotation="90" wrapText="1"/>
    </xf>
    <xf numFmtId="0" fontId="17" fillId="6" borderId="27" xfId="0" applyFont="1" applyFill="1" applyBorder="1" applyAlignment="1">
      <alignment horizontal="center" vertical="center" textRotation="90" wrapText="1"/>
    </xf>
    <xf numFmtId="0" fontId="17" fillId="6" borderId="31" xfId="0" applyFont="1" applyFill="1" applyBorder="1" applyAlignment="1">
      <alignment horizontal="center" vertical="center" textRotation="90"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cellXfs>
  <cellStyles count="3">
    <cellStyle name="Comma" xfId="1" builtinId="3"/>
    <cellStyle name="Normal" xfId="0" builtinId="0"/>
    <cellStyle name="Percent" xfId="2"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552450</xdr:colOff>
          <xdr:row>6</xdr:row>
          <xdr:rowOff>66675</xdr:rowOff>
        </xdr:from>
        <xdr:to>
          <xdr:col>8</xdr:col>
          <xdr:colOff>781050</xdr:colOff>
          <xdr:row>8</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10</xdr:row>
          <xdr:rowOff>152400</xdr:rowOff>
        </xdr:from>
        <xdr:to>
          <xdr:col>8</xdr:col>
          <xdr:colOff>1333500</xdr:colOff>
          <xdr:row>12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99D29-F2CA-45A8-B419-B55AAC1C2A4C}">
  <dimension ref="A1:L28"/>
  <sheetViews>
    <sheetView topLeftCell="A16" workbookViewId="0">
      <selection activeCell="B6" sqref="B6:K6"/>
    </sheetView>
  </sheetViews>
  <sheetFormatPr defaultColWidth="8.85546875" defaultRowHeight="15" x14ac:dyDescent="0.25"/>
  <cols>
    <col min="1" max="1" width="4.85546875" style="80" customWidth="1"/>
    <col min="2" max="16384" width="8.85546875" style="80"/>
  </cols>
  <sheetData>
    <row r="1" spans="1:12" ht="15.75" thickBot="1" x14ac:dyDescent="0.3">
      <c r="B1" s="83"/>
      <c r="C1" s="83"/>
      <c r="D1" s="83"/>
      <c r="E1" s="83"/>
      <c r="F1" s="83"/>
      <c r="G1" s="83"/>
      <c r="H1" s="83"/>
      <c r="I1" s="83"/>
      <c r="J1" s="83"/>
      <c r="K1" s="83"/>
    </row>
    <row r="2" spans="1:12" ht="23.25" x14ac:dyDescent="0.35">
      <c r="A2" s="81"/>
      <c r="B2" s="91" t="s">
        <v>232</v>
      </c>
      <c r="C2" s="85"/>
      <c r="D2" s="85"/>
      <c r="E2" s="85"/>
      <c r="F2" s="85"/>
      <c r="G2" s="85"/>
      <c r="H2" s="85"/>
      <c r="I2" s="85"/>
      <c r="J2" s="85"/>
      <c r="K2" s="86"/>
      <c r="L2" s="82"/>
    </row>
    <row r="3" spans="1:12" x14ac:dyDescent="0.25">
      <c r="A3" s="81"/>
      <c r="B3" s="88"/>
      <c r="K3" s="87"/>
      <c r="L3" s="82"/>
    </row>
    <row r="4" spans="1:12" ht="43.9" customHeight="1" x14ac:dyDescent="0.25">
      <c r="A4" s="81"/>
      <c r="B4" s="107" t="s">
        <v>251</v>
      </c>
      <c r="C4" s="108"/>
      <c r="D4" s="108"/>
      <c r="E4" s="108"/>
      <c r="F4" s="108"/>
      <c r="G4" s="108"/>
      <c r="H4" s="109"/>
      <c r="K4" s="87"/>
      <c r="L4" s="82"/>
    </row>
    <row r="5" spans="1:12" ht="21.6" customHeight="1" x14ac:dyDescent="0.25">
      <c r="A5" s="81"/>
      <c r="B5" s="110"/>
      <c r="C5" s="111"/>
      <c r="D5" s="111"/>
      <c r="E5" s="111"/>
      <c r="F5" s="111"/>
      <c r="G5" s="111"/>
      <c r="H5" s="112"/>
      <c r="K5" s="87"/>
      <c r="L5" s="82"/>
    </row>
    <row r="6" spans="1:12" x14ac:dyDescent="0.25">
      <c r="A6" s="81"/>
      <c r="B6" s="102" t="s">
        <v>233</v>
      </c>
      <c r="C6" s="103"/>
      <c r="D6" s="103"/>
      <c r="E6" s="103"/>
      <c r="F6" s="103"/>
      <c r="G6" s="103"/>
      <c r="H6" s="103"/>
      <c r="I6" s="103"/>
      <c r="J6" s="103"/>
      <c r="K6" s="104"/>
      <c r="L6" s="82"/>
    </row>
    <row r="7" spans="1:12" x14ac:dyDescent="0.25">
      <c r="A7" s="81"/>
      <c r="B7" s="88" t="s">
        <v>234</v>
      </c>
      <c r="K7" s="87"/>
      <c r="L7" s="82"/>
    </row>
    <row r="8" spans="1:12" x14ac:dyDescent="0.25">
      <c r="A8" s="81"/>
      <c r="B8" s="88" t="s">
        <v>235</v>
      </c>
      <c r="K8" s="87"/>
      <c r="L8" s="82"/>
    </row>
    <row r="9" spans="1:12" x14ac:dyDescent="0.25">
      <c r="A9" s="81"/>
      <c r="B9" s="88" t="s">
        <v>246</v>
      </c>
      <c r="K9" s="87"/>
      <c r="L9" s="82"/>
    </row>
    <row r="10" spans="1:12" x14ac:dyDescent="0.25">
      <c r="A10" s="81"/>
      <c r="B10" s="88" t="s">
        <v>247</v>
      </c>
      <c r="F10" s="92"/>
      <c r="K10" s="87"/>
      <c r="L10" s="82"/>
    </row>
    <row r="11" spans="1:12" x14ac:dyDescent="0.25">
      <c r="A11" s="81"/>
      <c r="B11" s="88"/>
      <c r="K11" s="87"/>
      <c r="L11" s="82"/>
    </row>
    <row r="12" spans="1:12" x14ac:dyDescent="0.25">
      <c r="A12" s="81"/>
      <c r="B12" s="102" t="s">
        <v>236</v>
      </c>
      <c r="C12" s="103"/>
      <c r="D12" s="103"/>
      <c r="E12" s="103"/>
      <c r="F12" s="103"/>
      <c r="G12" s="103"/>
      <c r="H12" s="103"/>
      <c r="I12" s="103"/>
      <c r="J12" s="103"/>
      <c r="K12" s="104"/>
      <c r="L12" s="82"/>
    </row>
    <row r="13" spans="1:12" x14ac:dyDescent="0.25">
      <c r="A13" s="81"/>
      <c r="B13" s="88" t="s">
        <v>218</v>
      </c>
      <c r="K13" s="87"/>
      <c r="L13" s="82"/>
    </row>
    <row r="14" spans="1:12" x14ac:dyDescent="0.25">
      <c r="A14" s="81"/>
      <c r="B14" s="88" t="s">
        <v>219</v>
      </c>
      <c r="C14" s="80" t="s">
        <v>220</v>
      </c>
      <c r="K14" s="87"/>
      <c r="L14" s="82"/>
    </row>
    <row r="15" spans="1:12" x14ac:dyDescent="0.25">
      <c r="A15" s="81"/>
      <c r="B15" s="88" t="s">
        <v>221</v>
      </c>
      <c r="C15" s="80" t="s">
        <v>222</v>
      </c>
      <c r="K15" s="87"/>
      <c r="L15" s="82"/>
    </row>
    <row r="16" spans="1:12" x14ac:dyDescent="0.25">
      <c r="A16" s="81"/>
      <c r="B16" s="88" t="s">
        <v>223</v>
      </c>
      <c r="C16" s="80" t="s">
        <v>224</v>
      </c>
      <c r="K16" s="87"/>
      <c r="L16" s="82"/>
    </row>
    <row r="17" spans="1:12" x14ac:dyDescent="0.25">
      <c r="A17" s="81"/>
      <c r="B17" s="88"/>
      <c r="K17" s="87"/>
      <c r="L17" s="82"/>
    </row>
    <row r="18" spans="1:12" x14ac:dyDescent="0.25">
      <c r="A18" s="81"/>
      <c r="B18" s="88" t="s">
        <v>225</v>
      </c>
      <c r="K18" s="87"/>
      <c r="L18" s="82"/>
    </row>
    <row r="19" spans="1:12" x14ac:dyDescent="0.25">
      <c r="A19" s="81"/>
      <c r="B19" s="88" t="s">
        <v>226</v>
      </c>
      <c r="C19" s="80" t="s">
        <v>227</v>
      </c>
      <c r="K19" s="87"/>
      <c r="L19" s="82"/>
    </row>
    <row r="20" spans="1:12" x14ac:dyDescent="0.25">
      <c r="A20" s="81"/>
      <c r="B20" s="88" t="s">
        <v>228</v>
      </c>
      <c r="C20" s="80" t="s">
        <v>243</v>
      </c>
      <c r="K20" s="87"/>
      <c r="L20" s="82"/>
    </row>
    <row r="21" spans="1:12" x14ac:dyDescent="0.25">
      <c r="A21" s="81"/>
      <c r="B21" s="88"/>
      <c r="K21" s="87"/>
      <c r="L21" s="82"/>
    </row>
    <row r="22" spans="1:12" x14ac:dyDescent="0.25">
      <c r="A22" s="81"/>
      <c r="B22" s="99" t="s">
        <v>237</v>
      </c>
      <c r="C22" s="100"/>
      <c r="D22" s="100"/>
      <c r="E22" s="100"/>
      <c r="F22" s="100"/>
      <c r="G22" s="100"/>
      <c r="H22" s="100"/>
      <c r="I22" s="100"/>
      <c r="J22" s="100"/>
      <c r="K22" s="101"/>
      <c r="L22" s="82"/>
    </row>
    <row r="23" spans="1:12" ht="66.599999999999994" customHeight="1" x14ac:dyDescent="0.25">
      <c r="A23" s="81"/>
      <c r="B23" s="89" t="s">
        <v>219</v>
      </c>
      <c r="C23" s="105" t="s">
        <v>244</v>
      </c>
      <c r="D23" s="105"/>
      <c r="E23" s="105"/>
      <c r="F23" s="105"/>
      <c r="G23" s="105"/>
      <c r="H23" s="105"/>
      <c r="I23" s="105"/>
      <c r="J23" s="105"/>
      <c r="K23" s="106"/>
      <c r="L23" s="82"/>
    </row>
    <row r="24" spans="1:12" ht="63.6" customHeight="1" x14ac:dyDescent="0.25">
      <c r="A24" s="81"/>
      <c r="B24" s="89" t="s">
        <v>221</v>
      </c>
      <c r="C24" s="105" t="s">
        <v>238</v>
      </c>
      <c r="D24" s="105"/>
      <c r="E24" s="105"/>
      <c r="F24" s="105"/>
      <c r="G24" s="105"/>
      <c r="H24" s="105"/>
      <c r="I24" s="105"/>
      <c r="J24" s="105"/>
      <c r="K24" s="106"/>
      <c r="L24" s="82"/>
    </row>
    <row r="25" spans="1:12" ht="48" customHeight="1" x14ac:dyDescent="0.25">
      <c r="A25" s="81"/>
      <c r="B25" s="89" t="s">
        <v>223</v>
      </c>
      <c r="C25" s="105" t="s">
        <v>239</v>
      </c>
      <c r="D25" s="105"/>
      <c r="E25" s="105"/>
      <c r="F25" s="105"/>
      <c r="G25" s="105"/>
      <c r="H25" s="105"/>
      <c r="I25" s="105"/>
      <c r="J25" s="105"/>
      <c r="K25" s="106"/>
      <c r="L25" s="82"/>
    </row>
    <row r="26" spans="1:12" ht="33.6" customHeight="1" x14ac:dyDescent="0.25">
      <c r="A26" s="81"/>
      <c r="B26" s="89" t="s">
        <v>240</v>
      </c>
      <c r="C26" s="105" t="s">
        <v>242</v>
      </c>
      <c r="D26" s="105"/>
      <c r="E26" s="105"/>
      <c r="F26" s="105"/>
      <c r="G26" s="105"/>
      <c r="H26" s="105"/>
      <c r="I26" s="105"/>
      <c r="J26" s="105"/>
      <c r="K26" s="106"/>
      <c r="L26" s="82"/>
    </row>
    <row r="27" spans="1:12" ht="42.6" customHeight="1" thickBot="1" x14ac:dyDescent="0.3">
      <c r="A27" s="81"/>
      <c r="B27" s="90" t="s">
        <v>241</v>
      </c>
      <c r="C27" s="97" t="s">
        <v>245</v>
      </c>
      <c r="D27" s="97"/>
      <c r="E27" s="97"/>
      <c r="F27" s="97"/>
      <c r="G27" s="97"/>
      <c r="H27" s="97"/>
      <c r="I27" s="97"/>
      <c r="J27" s="97"/>
      <c r="K27" s="98"/>
      <c r="L27" s="82"/>
    </row>
    <row r="28" spans="1:12" x14ac:dyDescent="0.25">
      <c r="B28" s="84"/>
      <c r="C28" s="84"/>
      <c r="D28" s="84"/>
      <c r="E28" s="84"/>
      <c r="F28" s="84"/>
      <c r="G28" s="84"/>
      <c r="H28" s="84"/>
      <c r="I28" s="84"/>
      <c r="J28" s="84"/>
      <c r="K28" s="84"/>
    </row>
  </sheetData>
  <mergeCells count="9">
    <mergeCell ref="B4:H5"/>
    <mergeCell ref="C27:K27"/>
    <mergeCell ref="B22:K22"/>
    <mergeCell ref="B12:K12"/>
    <mergeCell ref="B6:K6"/>
    <mergeCell ref="C23:K23"/>
    <mergeCell ref="C24:K24"/>
    <mergeCell ref="C25:K25"/>
    <mergeCell ref="C26:K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8EC63-A3BD-4271-B8EF-182CFC4BE29D}">
  <dimension ref="B1:D16"/>
  <sheetViews>
    <sheetView workbookViewId="0">
      <selection activeCell="C16" sqref="C16"/>
    </sheetView>
  </sheetViews>
  <sheetFormatPr defaultRowHeight="15" x14ac:dyDescent="0.25"/>
  <cols>
    <col min="1" max="1" width="1.85546875" customWidth="1"/>
    <col min="2" max="2" width="44.28515625" customWidth="1"/>
    <col min="3" max="3" width="44" customWidth="1"/>
    <col min="4" max="4" width="52.85546875" customWidth="1"/>
  </cols>
  <sheetData>
    <row r="1" spans="2:4" ht="5.45" customHeight="1" x14ac:dyDescent="0.25"/>
    <row r="2" spans="2:4" x14ac:dyDescent="0.25">
      <c r="B2" s="113" t="s">
        <v>152</v>
      </c>
      <c r="C2" s="113"/>
      <c r="D2" s="8"/>
    </row>
    <row r="3" spans="2:4" x14ac:dyDescent="0.25">
      <c r="B3" s="2" t="s">
        <v>50</v>
      </c>
      <c r="C3" s="76" t="s">
        <v>72</v>
      </c>
      <c r="D3" s="68"/>
    </row>
    <row r="4" spans="2:4" x14ac:dyDescent="0.25">
      <c r="B4" s="2" t="s">
        <v>74</v>
      </c>
      <c r="C4" s="93">
        <v>10000</v>
      </c>
      <c r="D4" s="68"/>
    </row>
    <row r="5" spans="2:4" x14ac:dyDescent="0.25">
      <c r="B5" s="2" t="s">
        <v>7</v>
      </c>
      <c r="C5" s="93">
        <v>50</v>
      </c>
      <c r="D5" s="114" t="s">
        <v>217</v>
      </c>
    </row>
    <row r="6" spans="2:4" x14ac:dyDescent="0.25">
      <c r="B6" s="2" t="s">
        <v>75</v>
      </c>
      <c r="C6" s="93"/>
      <c r="D6" s="114"/>
    </row>
    <row r="7" spans="2:4" x14ac:dyDescent="0.25">
      <c r="B7" s="2" t="s">
        <v>76</v>
      </c>
      <c r="C7" s="93">
        <v>1000</v>
      </c>
      <c r="D7" s="68"/>
    </row>
    <row r="8" spans="2:4" x14ac:dyDescent="0.25">
      <c r="B8" s="2" t="s">
        <v>77</v>
      </c>
      <c r="C8" s="93">
        <v>40000</v>
      </c>
      <c r="D8" s="68"/>
    </row>
    <row r="9" spans="2:4" x14ac:dyDescent="0.25">
      <c r="B9" s="2" t="s">
        <v>207</v>
      </c>
      <c r="C9" s="76" t="s">
        <v>19</v>
      </c>
      <c r="D9" s="71" t="s">
        <v>216</v>
      </c>
    </row>
    <row r="11" spans="2:4" ht="14.45" customHeight="1" x14ac:dyDescent="0.25">
      <c r="B11" s="68"/>
    </row>
    <row r="12" spans="2:4" x14ac:dyDescent="0.25">
      <c r="B12" s="69"/>
    </row>
    <row r="13" spans="2:4" x14ac:dyDescent="0.25">
      <c r="B13" s="69"/>
    </row>
    <row r="14" spans="2:4" x14ac:dyDescent="0.25">
      <c r="B14" s="69"/>
    </row>
    <row r="15" spans="2:4" x14ac:dyDescent="0.25">
      <c r="B15" s="69"/>
    </row>
    <row r="16" spans="2:4" x14ac:dyDescent="0.25">
      <c r="B16" s="69"/>
    </row>
  </sheetData>
  <mergeCells count="2">
    <mergeCell ref="B2:C2"/>
    <mergeCell ref="D5:D6"/>
  </mergeCells>
  <dataValidations count="1">
    <dataValidation type="list" allowBlank="1" showInputMessage="1" showErrorMessage="1" sqref="C9" xr:uid="{4F390635-3E87-4CB4-9832-7E01503232B0}">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19148E1-BA94-4FCA-B343-76F1682D819D}">
          <x14:formula1>
            <xm:f>'Figure 10.08.30d'!$A$3:$A$20</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D98E-8F86-4672-AF27-7D07056E00F4}">
  <dimension ref="B1:E4"/>
  <sheetViews>
    <sheetView workbookViewId="0">
      <selection activeCell="D13" sqref="D13"/>
    </sheetView>
  </sheetViews>
  <sheetFormatPr defaultRowHeight="15" x14ac:dyDescent="0.25"/>
  <cols>
    <col min="1" max="1" width="1.7109375" customWidth="1"/>
    <col min="2" max="2" width="23.28515625" customWidth="1"/>
    <col min="3" max="3" width="37.85546875" customWidth="1"/>
    <col min="4" max="4" width="37.28515625" customWidth="1"/>
    <col min="5" max="5" width="28.85546875" customWidth="1"/>
  </cols>
  <sheetData>
    <row r="1" spans="2:5" ht="6" customHeight="1" thickBot="1" x14ac:dyDescent="0.3"/>
    <row r="2" spans="2:5" ht="15.75" thickBot="1" x14ac:dyDescent="0.3">
      <c r="B2" s="115" t="s">
        <v>209</v>
      </c>
      <c r="C2" s="116"/>
      <c r="D2" s="117"/>
      <c r="E2" s="8"/>
    </row>
    <row r="3" spans="2:5" ht="60.6" customHeight="1" x14ac:dyDescent="0.25">
      <c r="B3" s="74" t="s">
        <v>208</v>
      </c>
      <c r="C3" s="75" t="s">
        <v>210</v>
      </c>
      <c r="D3" s="49" t="s">
        <v>14</v>
      </c>
      <c r="E3" s="20"/>
    </row>
    <row r="4" spans="2:5" ht="38.450000000000003" customHeight="1" thickBot="1" x14ac:dyDescent="0.3">
      <c r="B4" s="10"/>
      <c r="C4" s="50"/>
      <c r="D4" s="70"/>
      <c r="E4" s="20"/>
    </row>
  </sheetData>
  <mergeCells count="1">
    <mergeCell ref="B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6510E-CE48-4DC9-BC7D-3C7BB75F857E}">
  <dimension ref="A1:S88"/>
  <sheetViews>
    <sheetView workbookViewId="0">
      <pane ySplit="3" topLeftCell="A4" activePane="bottomLeft" state="frozen"/>
      <selection pane="bottomLeft" activeCell="F17" sqref="F17"/>
    </sheetView>
  </sheetViews>
  <sheetFormatPr defaultRowHeight="15" x14ac:dyDescent="0.25"/>
  <cols>
    <col min="1" max="1" width="22.85546875" style="1" customWidth="1"/>
    <col min="2" max="2" width="17.28515625" customWidth="1"/>
    <col min="3" max="3" width="28" style="1" customWidth="1"/>
    <col min="4" max="4" width="20.28515625" customWidth="1"/>
    <col min="5" max="5" width="21.7109375" customWidth="1"/>
    <col min="6" max="6" width="23.42578125" customWidth="1"/>
    <col min="7" max="7" width="21.5703125" customWidth="1"/>
    <col min="8" max="8" width="13.7109375" customWidth="1"/>
    <col min="9" max="9" width="18.85546875" customWidth="1"/>
    <col min="10" max="10" width="5.7109375" customWidth="1"/>
    <col min="15" max="15" width="6.7109375" customWidth="1"/>
  </cols>
  <sheetData>
    <row r="1" spans="1:19" ht="27.6" customHeight="1" x14ac:dyDescent="0.25">
      <c r="A1" s="119" t="s">
        <v>203</v>
      </c>
      <c r="B1" s="119"/>
      <c r="C1" s="119"/>
      <c r="D1" s="119"/>
      <c r="E1" s="120" t="s">
        <v>149</v>
      </c>
      <c r="F1" s="120"/>
      <c r="G1" s="120"/>
      <c r="H1" s="120"/>
      <c r="I1" s="121"/>
      <c r="J1" s="67"/>
      <c r="K1" s="59"/>
      <c r="L1" s="59"/>
      <c r="M1" s="59"/>
      <c r="N1" s="59"/>
      <c r="O1" s="59"/>
      <c r="P1" s="59"/>
      <c r="Q1" s="59"/>
      <c r="R1" s="59"/>
    </row>
    <row r="2" spans="1:19" x14ac:dyDescent="0.25">
      <c r="A2" s="113" t="s">
        <v>148</v>
      </c>
      <c r="B2" s="113"/>
      <c r="C2" s="113"/>
      <c r="D2" s="113"/>
      <c r="E2" s="113" t="s">
        <v>206</v>
      </c>
      <c r="F2" s="113"/>
      <c r="G2" s="113"/>
      <c r="H2" s="113"/>
      <c r="I2" s="43"/>
      <c r="J2" s="65"/>
      <c r="K2" s="8"/>
      <c r="L2" s="8"/>
      <c r="M2" s="8"/>
      <c r="N2" s="8"/>
      <c r="O2" s="8"/>
      <c r="P2" s="8"/>
      <c r="Q2" s="8"/>
      <c r="R2" s="8"/>
      <c r="S2" s="8"/>
    </row>
    <row r="3" spans="1:19" x14ac:dyDescent="0.25">
      <c r="A3" s="15" t="s">
        <v>15</v>
      </c>
      <c r="B3" s="14" t="s">
        <v>78</v>
      </c>
      <c r="C3" s="15" t="s">
        <v>16</v>
      </c>
      <c r="D3" s="14" t="s">
        <v>79</v>
      </c>
      <c r="E3" s="14" t="s">
        <v>1</v>
      </c>
      <c r="F3" s="14" t="s">
        <v>6</v>
      </c>
      <c r="G3" s="14" t="s">
        <v>4</v>
      </c>
      <c r="H3" s="14" t="s">
        <v>5</v>
      </c>
      <c r="I3" s="44" t="s">
        <v>184</v>
      </c>
      <c r="J3" s="65"/>
      <c r="K3" s="8"/>
      <c r="L3" s="8"/>
      <c r="M3" s="8"/>
      <c r="N3" s="8"/>
      <c r="O3" s="8"/>
      <c r="P3" s="8"/>
      <c r="Q3" s="8"/>
      <c r="R3" s="8"/>
    </row>
    <row r="4" spans="1:19" s="1" customFormat="1" ht="32.450000000000003" customHeight="1" x14ac:dyDescent="0.25">
      <c r="A4" s="15"/>
      <c r="B4" s="15"/>
      <c r="C4" s="15"/>
      <c r="D4" s="15"/>
      <c r="E4" s="15" t="s">
        <v>211</v>
      </c>
      <c r="F4" s="15" t="s">
        <v>212</v>
      </c>
      <c r="G4" s="15" t="s">
        <v>213</v>
      </c>
      <c r="H4" s="15" t="s">
        <v>214</v>
      </c>
      <c r="I4" s="62" t="s">
        <v>215</v>
      </c>
      <c r="J4" s="72"/>
      <c r="K4" s="73"/>
      <c r="L4" s="73"/>
      <c r="M4" s="73"/>
      <c r="N4" s="73"/>
      <c r="O4" s="73"/>
      <c r="P4" s="73"/>
      <c r="Q4" s="73"/>
      <c r="R4" s="73"/>
    </row>
    <row r="5" spans="1:19" x14ac:dyDescent="0.25">
      <c r="A5" s="118" t="s">
        <v>17</v>
      </c>
      <c r="B5" s="16">
        <v>50</v>
      </c>
      <c r="C5" s="17" t="s">
        <v>18</v>
      </c>
      <c r="D5" s="16" t="s">
        <v>19</v>
      </c>
      <c r="E5" s="2"/>
      <c r="F5" s="2"/>
      <c r="G5" s="2"/>
      <c r="H5" s="2"/>
      <c r="I5" s="63"/>
      <c r="J5" s="66"/>
    </row>
    <row r="6" spans="1:19" ht="30" x14ac:dyDescent="0.25">
      <c r="A6" s="118"/>
      <c r="B6" s="16">
        <v>50</v>
      </c>
      <c r="C6" s="17" t="s">
        <v>20</v>
      </c>
      <c r="D6" s="16" t="s">
        <v>19</v>
      </c>
      <c r="E6" s="2"/>
      <c r="F6" s="2"/>
      <c r="G6" s="2"/>
      <c r="H6" s="2"/>
      <c r="I6" s="63"/>
      <c r="J6" s="66"/>
    </row>
    <row r="7" spans="1:19" x14ac:dyDescent="0.25">
      <c r="A7" s="118"/>
      <c r="B7" s="16">
        <v>50</v>
      </c>
      <c r="C7" s="17" t="s">
        <v>21</v>
      </c>
      <c r="D7" s="16" t="s">
        <v>22</v>
      </c>
      <c r="E7" s="2"/>
      <c r="F7" s="2"/>
      <c r="G7" s="2"/>
      <c r="H7" s="2"/>
      <c r="I7" s="63"/>
      <c r="J7" s="66"/>
    </row>
    <row r="8" spans="1:19" ht="30" x14ac:dyDescent="0.25">
      <c r="A8" s="118"/>
      <c r="B8" s="16">
        <v>50</v>
      </c>
      <c r="C8" s="17" t="s">
        <v>23</v>
      </c>
      <c r="D8" s="16" t="s">
        <v>19</v>
      </c>
      <c r="E8" s="2"/>
      <c r="F8" s="2"/>
      <c r="G8" s="2"/>
      <c r="H8" s="2"/>
      <c r="I8" s="63"/>
      <c r="J8" s="66"/>
    </row>
    <row r="9" spans="1:19" x14ac:dyDescent="0.25">
      <c r="A9" s="118"/>
      <c r="B9" s="16">
        <v>50</v>
      </c>
      <c r="C9" s="17" t="s">
        <v>146</v>
      </c>
      <c r="D9" s="16" t="s">
        <v>22</v>
      </c>
      <c r="E9" s="2"/>
      <c r="F9" s="2"/>
      <c r="G9" s="2"/>
      <c r="H9" s="2"/>
      <c r="I9" s="63"/>
      <c r="J9" s="66"/>
    </row>
    <row r="10" spans="1:19" x14ac:dyDescent="0.25">
      <c r="A10" s="118"/>
      <c r="B10" s="16">
        <v>50</v>
      </c>
      <c r="C10" s="17" t="s">
        <v>24</v>
      </c>
      <c r="D10" s="16" t="s">
        <v>19</v>
      </c>
      <c r="E10" s="2"/>
      <c r="F10" s="2"/>
      <c r="G10" s="2"/>
      <c r="H10" s="2"/>
      <c r="I10" s="63"/>
      <c r="J10" s="66"/>
    </row>
    <row r="11" spans="1:19" x14ac:dyDescent="0.25">
      <c r="A11" s="118" t="s">
        <v>25</v>
      </c>
      <c r="B11" s="16">
        <v>30</v>
      </c>
      <c r="C11" s="17" t="s">
        <v>26</v>
      </c>
      <c r="D11" s="16" t="s">
        <v>19</v>
      </c>
      <c r="E11" s="2"/>
      <c r="F11" s="2"/>
      <c r="G11" s="2"/>
      <c r="H11" s="2"/>
      <c r="I11" s="63"/>
      <c r="J11" s="66"/>
    </row>
    <row r="12" spans="1:19" ht="30" x14ac:dyDescent="0.25">
      <c r="A12" s="118"/>
      <c r="B12" s="16">
        <v>50</v>
      </c>
      <c r="C12" s="17" t="s">
        <v>27</v>
      </c>
      <c r="D12" s="16" t="s">
        <v>19</v>
      </c>
      <c r="E12" s="2"/>
      <c r="F12" s="2"/>
      <c r="G12" s="2"/>
      <c r="H12" s="2"/>
      <c r="I12" s="63"/>
      <c r="J12" s="66"/>
    </row>
    <row r="13" spans="1:19" x14ac:dyDescent="0.25">
      <c r="A13" s="118"/>
      <c r="B13" s="16">
        <v>30</v>
      </c>
      <c r="C13" s="17" t="s">
        <v>28</v>
      </c>
      <c r="D13" s="16" t="s">
        <v>22</v>
      </c>
      <c r="E13" s="2"/>
      <c r="F13" s="2"/>
      <c r="G13" s="2"/>
      <c r="H13" s="2"/>
      <c r="I13" s="63"/>
      <c r="J13" s="66"/>
    </row>
    <row r="14" spans="1:19" x14ac:dyDescent="0.25">
      <c r="A14" s="118"/>
      <c r="B14" s="16">
        <v>30</v>
      </c>
      <c r="C14" s="17" t="s">
        <v>29</v>
      </c>
      <c r="D14" s="16" t="s">
        <v>22</v>
      </c>
      <c r="E14" s="2"/>
      <c r="F14" s="2"/>
      <c r="G14" s="2"/>
      <c r="H14" s="2"/>
      <c r="I14" s="63"/>
      <c r="J14" s="66"/>
    </row>
    <row r="15" spans="1:19" x14ac:dyDescent="0.25">
      <c r="A15" s="118" t="s">
        <v>30</v>
      </c>
      <c r="B15" s="16">
        <v>15</v>
      </c>
      <c r="C15" s="17" t="s">
        <v>31</v>
      </c>
      <c r="D15" s="16" t="s">
        <v>19</v>
      </c>
      <c r="E15" s="2"/>
      <c r="F15" s="2"/>
      <c r="G15" s="2"/>
      <c r="H15" s="2"/>
      <c r="I15" s="63"/>
      <c r="J15" s="66"/>
    </row>
    <row r="16" spans="1:19" x14ac:dyDescent="0.25">
      <c r="A16" s="118"/>
      <c r="B16" s="16">
        <v>15</v>
      </c>
      <c r="C16" s="17" t="s">
        <v>32</v>
      </c>
      <c r="D16" s="16" t="s">
        <v>22</v>
      </c>
      <c r="E16" s="2"/>
      <c r="F16" s="2"/>
      <c r="G16" s="2"/>
      <c r="H16" s="2"/>
      <c r="I16" s="63"/>
      <c r="J16" s="66"/>
    </row>
    <row r="17" spans="1:10" x14ac:dyDescent="0.25">
      <c r="A17" s="118"/>
      <c r="B17" s="16">
        <v>15</v>
      </c>
      <c r="C17" s="17" t="s">
        <v>33</v>
      </c>
      <c r="D17" s="16" t="s">
        <v>22</v>
      </c>
      <c r="E17" s="2"/>
      <c r="F17" s="2"/>
      <c r="G17" s="2"/>
      <c r="H17" s="2"/>
      <c r="I17" s="63"/>
      <c r="J17" s="66"/>
    </row>
    <row r="18" spans="1:10" x14ac:dyDescent="0.25">
      <c r="A18" s="118"/>
      <c r="B18" s="16">
        <v>15</v>
      </c>
      <c r="C18" s="17" t="s">
        <v>34</v>
      </c>
      <c r="D18" s="16" t="s">
        <v>19</v>
      </c>
      <c r="E18" s="2"/>
      <c r="F18" s="2"/>
      <c r="G18" s="2"/>
      <c r="H18" s="2"/>
      <c r="I18" s="63"/>
      <c r="J18" s="66"/>
    </row>
    <row r="19" spans="1:10" x14ac:dyDescent="0.25">
      <c r="A19" s="118"/>
      <c r="B19" s="16">
        <v>15</v>
      </c>
      <c r="C19" s="17" t="s">
        <v>35</v>
      </c>
      <c r="D19" s="16" t="s">
        <v>19</v>
      </c>
      <c r="E19" s="2"/>
      <c r="F19" s="2"/>
      <c r="G19" s="2"/>
      <c r="H19" s="2"/>
      <c r="I19" s="63"/>
      <c r="J19" s="66"/>
    </row>
    <row r="20" spans="1:10" x14ac:dyDescent="0.25">
      <c r="A20" s="118"/>
      <c r="B20" s="16">
        <v>15</v>
      </c>
      <c r="C20" s="17" t="s">
        <v>36</v>
      </c>
      <c r="D20" s="16" t="s">
        <v>22</v>
      </c>
      <c r="E20" s="2"/>
      <c r="F20" s="2"/>
      <c r="G20" s="2"/>
      <c r="H20" s="2"/>
      <c r="I20" s="63"/>
      <c r="J20" s="66"/>
    </row>
    <row r="21" spans="1:10" x14ac:dyDescent="0.25">
      <c r="A21" s="118" t="s">
        <v>37</v>
      </c>
      <c r="B21" s="16">
        <v>10</v>
      </c>
      <c r="C21" s="17" t="s">
        <v>38</v>
      </c>
      <c r="D21" s="16" t="s">
        <v>19</v>
      </c>
      <c r="E21" s="2"/>
      <c r="F21" s="2"/>
      <c r="G21" s="2"/>
      <c r="H21" s="2"/>
      <c r="I21" s="63"/>
      <c r="J21" s="66"/>
    </row>
    <row r="22" spans="1:10" x14ac:dyDescent="0.25">
      <c r="A22" s="118"/>
      <c r="B22" s="16">
        <v>10</v>
      </c>
      <c r="C22" s="17" t="s">
        <v>39</v>
      </c>
      <c r="D22" s="16" t="s">
        <v>22</v>
      </c>
      <c r="E22" s="2"/>
      <c r="F22" s="2"/>
      <c r="G22" s="2"/>
      <c r="H22" s="2"/>
      <c r="I22" s="63"/>
      <c r="J22" s="66"/>
    </row>
    <row r="23" spans="1:10" x14ac:dyDescent="0.25">
      <c r="A23" s="118"/>
      <c r="B23" s="16">
        <v>10</v>
      </c>
      <c r="C23" s="17" t="s">
        <v>40</v>
      </c>
      <c r="D23" s="16" t="s">
        <v>19</v>
      </c>
      <c r="E23" s="2"/>
      <c r="F23" s="2"/>
      <c r="G23" s="2"/>
      <c r="H23" s="2"/>
      <c r="I23" s="63"/>
      <c r="J23" s="66"/>
    </row>
    <row r="24" spans="1:10" x14ac:dyDescent="0.25">
      <c r="A24" s="118"/>
      <c r="B24" s="16">
        <v>10</v>
      </c>
      <c r="C24" s="17" t="s">
        <v>41</v>
      </c>
      <c r="D24" s="16" t="s">
        <v>22</v>
      </c>
      <c r="E24" s="2"/>
      <c r="F24" s="2"/>
      <c r="G24" s="2"/>
      <c r="H24" s="2"/>
      <c r="I24" s="63"/>
      <c r="J24" s="66"/>
    </row>
    <row r="25" spans="1:10" x14ac:dyDescent="0.25">
      <c r="A25" s="118" t="s">
        <v>42</v>
      </c>
      <c r="B25" s="16">
        <v>40</v>
      </c>
      <c r="C25" s="17" t="s">
        <v>43</v>
      </c>
      <c r="D25" s="16" t="s">
        <v>22</v>
      </c>
      <c r="E25" s="2"/>
      <c r="F25" s="2"/>
      <c r="G25" s="2"/>
      <c r="H25" s="2"/>
      <c r="I25" s="63"/>
      <c r="J25" s="66"/>
    </row>
    <row r="26" spans="1:10" x14ac:dyDescent="0.25">
      <c r="A26" s="118"/>
      <c r="B26" s="16">
        <v>40</v>
      </c>
      <c r="C26" s="17" t="s">
        <v>44</v>
      </c>
      <c r="D26" s="16" t="s">
        <v>22</v>
      </c>
      <c r="E26" s="2"/>
      <c r="F26" s="2"/>
      <c r="G26" s="2"/>
      <c r="H26" s="2"/>
      <c r="I26" s="63"/>
      <c r="J26" s="66"/>
    </row>
    <row r="27" spans="1:10" x14ac:dyDescent="0.25">
      <c r="A27" s="118"/>
      <c r="B27" s="16">
        <v>40</v>
      </c>
      <c r="C27" s="17" t="s">
        <v>45</v>
      </c>
      <c r="D27" s="16" t="s">
        <v>22</v>
      </c>
      <c r="E27" s="2"/>
      <c r="F27" s="2"/>
      <c r="G27" s="2"/>
      <c r="H27" s="2"/>
      <c r="I27" s="63"/>
      <c r="J27" s="66"/>
    </row>
    <row r="28" spans="1:10" x14ac:dyDescent="0.25">
      <c r="A28" s="118"/>
      <c r="B28" s="16">
        <v>40</v>
      </c>
      <c r="C28" s="17" t="s">
        <v>46</v>
      </c>
      <c r="D28" s="16" t="s">
        <v>19</v>
      </c>
      <c r="E28" s="2"/>
      <c r="F28" s="2"/>
      <c r="G28" s="2"/>
      <c r="H28" s="2"/>
      <c r="I28" s="63"/>
      <c r="J28" s="66"/>
    </row>
    <row r="29" spans="1:10" x14ac:dyDescent="0.25">
      <c r="A29" s="118" t="s">
        <v>47</v>
      </c>
      <c r="B29" s="16">
        <v>20</v>
      </c>
      <c r="C29" s="17" t="s">
        <v>48</v>
      </c>
      <c r="D29" s="16" t="s">
        <v>19</v>
      </c>
      <c r="E29" s="2"/>
      <c r="F29" s="2"/>
      <c r="G29" s="2"/>
      <c r="H29" s="2"/>
      <c r="I29" s="63"/>
      <c r="J29" s="66"/>
    </row>
    <row r="30" spans="1:10" x14ac:dyDescent="0.25">
      <c r="A30" s="118"/>
      <c r="B30" s="16">
        <v>20</v>
      </c>
      <c r="C30" s="17" t="s">
        <v>49</v>
      </c>
      <c r="D30" s="16" t="s">
        <v>19</v>
      </c>
      <c r="E30" s="2"/>
      <c r="F30" s="2"/>
      <c r="G30" s="2"/>
      <c r="H30" s="2"/>
      <c r="I30" s="63"/>
      <c r="J30" s="66"/>
    </row>
    <row r="31" spans="1:10" x14ac:dyDescent="0.25">
      <c r="A31" s="118"/>
      <c r="B31" s="16">
        <v>20</v>
      </c>
      <c r="C31" s="17" t="s">
        <v>80</v>
      </c>
      <c r="D31" s="16" t="s">
        <v>19</v>
      </c>
      <c r="E31" s="2"/>
      <c r="F31" s="2"/>
      <c r="G31" s="2"/>
      <c r="H31" s="2"/>
      <c r="I31" s="63"/>
      <c r="J31" s="66"/>
    </row>
    <row r="32" spans="1:10" x14ac:dyDescent="0.25">
      <c r="A32" s="17" t="s">
        <v>81</v>
      </c>
      <c r="B32" s="16">
        <v>12</v>
      </c>
      <c r="C32" s="17" t="s">
        <v>82</v>
      </c>
      <c r="D32" s="16" t="s">
        <v>22</v>
      </c>
      <c r="E32" s="2"/>
      <c r="F32" s="2"/>
      <c r="G32" s="2"/>
      <c r="H32" s="2"/>
      <c r="I32" s="63"/>
      <c r="J32" s="66"/>
    </row>
    <row r="33" spans="1:10" x14ac:dyDescent="0.25">
      <c r="A33" s="118" t="s">
        <v>83</v>
      </c>
      <c r="B33" s="16">
        <v>10</v>
      </c>
      <c r="C33" s="17" t="s">
        <v>84</v>
      </c>
      <c r="D33" s="16" t="s">
        <v>19</v>
      </c>
      <c r="E33" s="2"/>
      <c r="F33" s="2"/>
      <c r="G33" s="2"/>
      <c r="H33" s="2"/>
      <c r="I33" s="63"/>
      <c r="J33" s="66"/>
    </row>
    <row r="34" spans="1:10" ht="30" x14ac:dyDescent="0.25">
      <c r="A34" s="118"/>
      <c r="B34" s="16">
        <v>10</v>
      </c>
      <c r="C34" s="17" t="s">
        <v>85</v>
      </c>
      <c r="D34" s="16" t="s">
        <v>19</v>
      </c>
      <c r="E34" s="2"/>
      <c r="F34" s="2"/>
      <c r="G34" s="2"/>
      <c r="H34" s="2"/>
      <c r="I34" s="63"/>
      <c r="J34" s="66"/>
    </row>
    <row r="35" spans="1:10" x14ac:dyDescent="0.25">
      <c r="A35" s="118" t="s">
        <v>86</v>
      </c>
      <c r="B35" s="16">
        <v>3</v>
      </c>
      <c r="C35" s="17" t="s">
        <v>87</v>
      </c>
      <c r="D35" s="16" t="s">
        <v>22</v>
      </c>
      <c r="E35" s="2"/>
      <c r="F35" s="2"/>
      <c r="G35" s="2"/>
      <c r="H35" s="2"/>
      <c r="I35" s="63"/>
      <c r="J35" s="66"/>
    </row>
    <row r="36" spans="1:10" x14ac:dyDescent="0.25">
      <c r="A36" s="118"/>
      <c r="B36" s="16">
        <v>3</v>
      </c>
      <c r="C36" s="17" t="s">
        <v>88</v>
      </c>
      <c r="D36" s="16" t="s">
        <v>22</v>
      </c>
      <c r="E36" s="2"/>
      <c r="F36" s="2"/>
      <c r="G36" s="2"/>
      <c r="H36" s="2"/>
      <c r="I36" s="63"/>
      <c r="J36" s="66"/>
    </row>
    <row r="37" spans="1:10" x14ac:dyDescent="0.25">
      <c r="A37" s="118"/>
      <c r="B37" s="16">
        <v>3</v>
      </c>
      <c r="C37" s="17" t="s">
        <v>89</v>
      </c>
      <c r="D37" s="16" t="s">
        <v>19</v>
      </c>
      <c r="E37" s="2"/>
      <c r="F37" s="2"/>
      <c r="G37" s="2"/>
      <c r="H37" s="2"/>
      <c r="I37" s="63"/>
      <c r="J37" s="66"/>
    </row>
    <row r="38" spans="1:10" x14ac:dyDescent="0.25">
      <c r="A38" s="118"/>
      <c r="B38" s="16">
        <v>3</v>
      </c>
      <c r="C38" s="17" t="s">
        <v>90</v>
      </c>
      <c r="D38" s="16" t="s">
        <v>19</v>
      </c>
      <c r="E38" s="2"/>
      <c r="F38" s="2"/>
      <c r="G38" s="2"/>
      <c r="H38" s="2"/>
      <c r="I38" s="63"/>
      <c r="J38" s="66"/>
    </row>
    <row r="39" spans="1:10" x14ac:dyDescent="0.25">
      <c r="A39" s="118"/>
      <c r="B39" s="16">
        <v>3</v>
      </c>
      <c r="C39" s="17" t="s">
        <v>91</v>
      </c>
      <c r="D39" s="16" t="s">
        <v>19</v>
      </c>
      <c r="E39" s="2"/>
      <c r="F39" s="2"/>
      <c r="G39" s="2"/>
      <c r="H39" s="2"/>
      <c r="I39" s="63"/>
      <c r="J39" s="66"/>
    </row>
    <row r="40" spans="1:10" x14ac:dyDescent="0.25">
      <c r="A40" s="118"/>
      <c r="B40" s="16">
        <v>3</v>
      </c>
      <c r="C40" s="17" t="s">
        <v>92</v>
      </c>
      <c r="D40" s="16" t="s">
        <v>22</v>
      </c>
      <c r="E40" s="2"/>
      <c r="F40" s="2"/>
      <c r="G40" s="2"/>
      <c r="H40" s="2"/>
      <c r="I40" s="63"/>
      <c r="J40" s="66"/>
    </row>
    <row r="41" spans="1:10" x14ac:dyDescent="0.25">
      <c r="A41" s="118"/>
      <c r="B41" s="16">
        <v>3</v>
      </c>
      <c r="C41" s="17" t="s">
        <v>93</v>
      </c>
      <c r="D41" s="16" t="s">
        <v>22</v>
      </c>
      <c r="E41" s="2"/>
      <c r="F41" s="2"/>
      <c r="G41" s="2"/>
      <c r="H41" s="2"/>
      <c r="I41" s="63"/>
      <c r="J41" s="66"/>
    </row>
    <row r="42" spans="1:10" x14ac:dyDescent="0.25">
      <c r="A42" s="118"/>
      <c r="B42" s="16">
        <v>1</v>
      </c>
      <c r="C42" s="17" t="s">
        <v>94</v>
      </c>
      <c r="D42" s="16" t="s">
        <v>22</v>
      </c>
      <c r="E42" s="2"/>
      <c r="F42" s="2"/>
      <c r="G42" s="2"/>
      <c r="H42" s="2"/>
      <c r="I42" s="63"/>
      <c r="J42" s="66"/>
    </row>
    <row r="43" spans="1:10" x14ac:dyDescent="0.25">
      <c r="A43" s="118"/>
      <c r="B43" s="16">
        <v>1</v>
      </c>
      <c r="C43" s="17" t="s">
        <v>95</v>
      </c>
      <c r="D43" s="16" t="s">
        <v>22</v>
      </c>
      <c r="E43" s="2"/>
      <c r="F43" s="2"/>
      <c r="G43" s="2"/>
      <c r="H43" s="2"/>
      <c r="I43" s="63"/>
      <c r="J43" s="66"/>
    </row>
    <row r="44" spans="1:10" x14ac:dyDescent="0.25">
      <c r="A44" s="17" t="s">
        <v>96</v>
      </c>
      <c r="B44" s="16">
        <v>1</v>
      </c>
      <c r="C44" s="17" t="s">
        <v>97</v>
      </c>
      <c r="D44" s="16" t="s">
        <v>19</v>
      </c>
      <c r="E44" s="2"/>
      <c r="F44" s="2"/>
      <c r="G44" s="2"/>
      <c r="H44" s="2"/>
      <c r="I44" s="63"/>
      <c r="J44" s="66"/>
    </row>
    <row r="45" spans="1:10" x14ac:dyDescent="0.25">
      <c r="A45" s="118" t="s">
        <v>98</v>
      </c>
      <c r="B45" s="16">
        <v>5</v>
      </c>
      <c r="C45" s="17" t="s">
        <v>99</v>
      </c>
      <c r="D45" s="16" t="s">
        <v>22</v>
      </c>
      <c r="E45" s="2"/>
      <c r="F45" s="2"/>
      <c r="G45" s="2"/>
      <c r="H45" s="2"/>
      <c r="I45" s="63"/>
      <c r="J45" s="66"/>
    </row>
    <row r="46" spans="1:10" x14ac:dyDescent="0.25">
      <c r="A46" s="118"/>
      <c r="B46" s="16">
        <v>5</v>
      </c>
      <c r="C46" s="17" t="s">
        <v>100</v>
      </c>
      <c r="D46" s="16" t="s">
        <v>22</v>
      </c>
      <c r="E46" s="2"/>
      <c r="F46" s="2"/>
      <c r="G46" s="2"/>
      <c r="H46" s="2"/>
      <c r="I46" s="63"/>
      <c r="J46" s="66"/>
    </row>
    <row r="47" spans="1:10" x14ac:dyDescent="0.25">
      <c r="A47" s="118" t="s">
        <v>101</v>
      </c>
      <c r="B47" s="16">
        <v>2</v>
      </c>
      <c r="C47" s="17" t="s">
        <v>102</v>
      </c>
      <c r="D47" s="16" t="s">
        <v>22</v>
      </c>
      <c r="E47" s="2"/>
      <c r="F47" s="2"/>
      <c r="G47" s="2"/>
      <c r="H47" s="2"/>
      <c r="I47" s="63"/>
      <c r="J47" s="66"/>
    </row>
    <row r="48" spans="1:10" ht="30" x14ac:dyDescent="0.25">
      <c r="A48" s="118"/>
      <c r="B48" s="16">
        <v>2</v>
      </c>
      <c r="C48" s="17" t="s">
        <v>103</v>
      </c>
      <c r="D48" s="16" t="s">
        <v>22</v>
      </c>
      <c r="E48" s="2"/>
      <c r="F48" s="2"/>
      <c r="G48" s="2"/>
      <c r="H48" s="2"/>
      <c r="I48" s="63"/>
      <c r="J48" s="66"/>
    </row>
    <row r="49" spans="1:10" x14ac:dyDescent="0.25">
      <c r="A49" s="118" t="s">
        <v>104</v>
      </c>
      <c r="B49" s="16">
        <v>1</v>
      </c>
      <c r="C49" s="17" t="s">
        <v>105</v>
      </c>
      <c r="D49" s="16" t="s">
        <v>19</v>
      </c>
      <c r="E49" s="2"/>
      <c r="F49" s="2"/>
      <c r="G49" s="2"/>
      <c r="H49" s="2"/>
      <c r="I49" s="63"/>
      <c r="J49" s="66"/>
    </row>
    <row r="50" spans="1:10" x14ac:dyDescent="0.25">
      <c r="A50" s="118"/>
      <c r="B50" s="16">
        <v>1</v>
      </c>
      <c r="C50" s="17" t="s">
        <v>106</v>
      </c>
      <c r="D50" s="16" t="s">
        <v>19</v>
      </c>
      <c r="E50" s="2"/>
      <c r="F50" s="2"/>
      <c r="G50" s="2"/>
      <c r="H50" s="2"/>
      <c r="I50" s="63"/>
      <c r="J50" s="66"/>
    </row>
    <row r="51" spans="1:10" ht="30" x14ac:dyDescent="0.25">
      <c r="A51" s="118"/>
      <c r="B51" s="16">
        <v>1</v>
      </c>
      <c r="C51" s="17" t="s">
        <v>107</v>
      </c>
      <c r="D51" s="16" t="s">
        <v>22</v>
      </c>
      <c r="E51" s="2"/>
      <c r="F51" s="2"/>
      <c r="G51" s="2"/>
      <c r="H51" s="2"/>
      <c r="I51" s="63"/>
      <c r="J51" s="66"/>
    </row>
    <row r="52" spans="1:10" x14ac:dyDescent="0.25">
      <c r="A52" s="118"/>
      <c r="B52" s="16">
        <v>1</v>
      </c>
      <c r="C52" s="17" t="s">
        <v>108</v>
      </c>
      <c r="D52" s="16" t="s">
        <v>19</v>
      </c>
      <c r="E52" s="2"/>
      <c r="F52" s="2"/>
      <c r="G52" s="2"/>
      <c r="H52" s="2"/>
      <c r="I52" s="63"/>
      <c r="J52" s="66"/>
    </row>
    <row r="53" spans="1:10" x14ac:dyDescent="0.25">
      <c r="A53" s="118" t="s">
        <v>109</v>
      </c>
      <c r="B53" s="16">
        <v>1</v>
      </c>
      <c r="C53" s="17" t="s">
        <v>110</v>
      </c>
      <c r="D53" s="16" t="s">
        <v>19</v>
      </c>
      <c r="E53" s="2"/>
      <c r="F53" s="2"/>
      <c r="G53" s="2"/>
      <c r="H53" s="2"/>
      <c r="I53" s="63"/>
      <c r="J53" s="66"/>
    </row>
    <row r="54" spans="1:10" x14ac:dyDescent="0.25">
      <c r="A54" s="118"/>
      <c r="B54" s="16">
        <v>1</v>
      </c>
      <c r="C54" s="17" t="s">
        <v>111</v>
      </c>
      <c r="D54" s="16" t="s">
        <v>19</v>
      </c>
      <c r="E54" s="2"/>
      <c r="F54" s="2"/>
      <c r="G54" s="2"/>
      <c r="H54" s="2"/>
      <c r="I54" s="63"/>
      <c r="J54" s="66"/>
    </row>
    <row r="55" spans="1:10" x14ac:dyDescent="0.25">
      <c r="A55" s="118"/>
      <c r="B55" s="16">
        <v>1</v>
      </c>
      <c r="C55" s="17" t="s">
        <v>112</v>
      </c>
      <c r="D55" s="16" t="s">
        <v>22</v>
      </c>
      <c r="E55" s="2"/>
      <c r="F55" s="2"/>
      <c r="G55" s="2"/>
      <c r="H55" s="2"/>
      <c r="I55" s="63"/>
      <c r="J55" s="66"/>
    </row>
    <row r="56" spans="1:10" x14ac:dyDescent="0.25">
      <c r="A56" s="118"/>
      <c r="B56" s="16">
        <v>1</v>
      </c>
      <c r="C56" s="17" t="s">
        <v>113</v>
      </c>
      <c r="D56" s="16" t="s">
        <v>22</v>
      </c>
      <c r="E56" s="2"/>
      <c r="F56" s="2"/>
      <c r="G56" s="2"/>
      <c r="H56" s="2"/>
      <c r="I56" s="63"/>
      <c r="J56" s="66"/>
    </row>
    <row r="57" spans="1:10" x14ac:dyDescent="0.25">
      <c r="A57" s="118"/>
      <c r="B57" s="16">
        <v>1</v>
      </c>
      <c r="C57" s="17" t="s">
        <v>114</v>
      </c>
      <c r="D57" s="16" t="s">
        <v>19</v>
      </c>
      <c r="E57" s="2"/>
      <c r="F57" s="2"/>
      <c r="G57" s="2"/>
      <c r="H57" s="2"/>
      <c r="I57" s="63"/>
      <c r="J57" s="66"/>
    </row>
    <row r="58" spans="1:10" x14ac:dyDescent="0.25">
      <c r="A58" s="118"/>
      <c r="B58" s="16">
        <v>1</v>
      </c>
      <c r="C58" s="17" t="s">
        <v>115</v>
      </c>
      <c r="D58" s="16" t="s">
        <v>19</v>
      </c>
      <c r="E58" s="2"/>
      <c r="F58" s="2"/>
      <c r="G58" s="2"/>
      <c r="H58" s="2"/>
      <c r="I58" s="63"/>
      <c r="J58" s="66"/>
    </row>
    <row r="59" spans="1:10" x14ac:dyDescent="0.25">
      <c r="A59" s="118"/>
      <c r="B59" s="16">
        <v>1</v>
      </c>
      <c r="C59" s="17" t="s">
        <v>116</v>
      </c>
      <c r="D59" s="16" t="s">
        <v>19</v>
      </c>
      <c r="E59" s="2"/>
      <c r="F59" s="2"/>
      <c r="G59" s="2"/>
      <c r="H59" s="2"/>
      <c r="I59" s="63"/>
      <c r="J59" s="66"/>
    </row>
    <row r="60" spans="1:10" x14ac:dyDescent="0.25">
      <c r="A60" s="118"/>
      <c r="B60" s="16">
        <v>1</v>
      </c>
      <c r="C60" s="17" t="s">
        <v>117</v>
      </c>
      <c r="D60" s="16" t="s">
        <v>22</v>
      </c>
      <c r="E60" s="2"/>
      <c r="F60" s="2"/>
      <c r="G60" s="2"/>
      <c r="H60" s="2"/>
      <c r="I60" s="63"/>
      <c r="J60" s="66"/>
    </row>
    <row r="61" spans="1:10" x14ac:dyDescent="0.25">
      <c r="A61" s="118"/>
      <c r="B61" s="16">
        <v>1</v>
      </c>
      <c r="C61" s="17" t="s">
        <v>118</v>
      </c>
      <c r="D61" s="16" t="s">
        <v>22</v>
      </c>
      <c r="E61" s="2"/>
      <c r="F61" s="2"/>
      <c r="G61" s="2"/>
      <c r="H61" s="2"/>
      <c r="I61" s="63"/>
      <c r="J61" s="66"/>
    </row>
    <row r="62" spans="1:10" x14ac:dyDescent="0.25">
      <c r="A62" s="118"/>
      <c r="B62" s="16">
        <v>1</v>
      </c>
      <c r="C62" s="17" t="s">
        <v>119</v>
      </c>
      <c r="D62" s="16" t="s">
        <v>19</v>
      </c>
      <c r="E62" s="2"/>
      <c r="F62" s="2"/>
      <c r="G62" s="2"/>
      <c r="H62" s="2"/>
      <c r="I62" s="63"/>
      <c r="J62" s="66"/>
    </row>
    <row r="63" spans="1:10" x14ac:dyDescent="0.25">
      <c r="A63" s="118"/>
      <c r="B63" s="16">
        <v>1</v>
      </c>
      <c r="C63" s="17" t="s">
        <v>120</v>
      </c>
      <c r="D63" s="16" t="s">
        <v>22</v>
      </c>
      <c r="E63" s="2"/>
      <c r="F63" s="2"/>
      <c r="G63" s="2"/>
      <c r="H63" s="2"/>
      <c r="I63" s="63"/>
      <c r="J63" s="66"/>
    </row>
    <row r="64" spans="1:10" x14ac:dyDescent="0.25">
      <c r="A64" s="118"/>
      <c r="B64" s="16">
        <v>1</v>
      </c>
      <c r="C64" s="17" t="s">
        <v>121</v>
      </c>
      <c r="D64" s="16" t="s">
        <v>22</v>
      </c>
      <c r="E64" s="2"/>
      <c r="F64" s="2"/>
      <c r="G64" s="2"/>
      <c r="H64" s="2"/>
      <c r="I64" s="63"/>
      <c r="J64" s="66"/>
    </row>
    <row r="65" spans="1:10" x14ac:dyDescent="0.25">
      <c r="A65" s="118" t="s">
        <v>122</v>
      </c>
      <c r="B65" s="16">
        <v>2</v>
      </c>
      <c r="C65" s="17" t="s">
        <v>123</v>
      </c>
      <c r="D65" s="16" t="s">
        <v>19</v>
      </c>
      <c r="E65" s="2"/>
      <c r="F65" s="2"/>
      <c r="G65" s="2"/>
      <c r="H65" s="2"/>
      <c r="I65" s="63"/>
      <c r="J65" s="66"/>
    </row>
    <row r="66" spans="1:10" x14ac:dyDescent="0.25">
      <c r="A66" s="118"/>
      <c r="B66" s="16">
        <v>2</v>
      </c>
      <c r="C66" s="17" t="s">
        <v>124</v>
      </c>
      <c r="D66" s="16" t="s">
        <v>19</v>
      </c>
      <c r="E66" s="2"/>
      <c r="F66" s="2"/>
      <c r="G66" s="2"/>
      <c r="H66" s="2"/>
      <c r="I66" s="63"/>
      <c r="J66" s="66"/>
    </row>
    <row r="67" spans="1:10" x14ac:dyDescent="0.25">
      <c r="A67" s="118"/>
      <c r="B67" s="16">
        <v>2</v>
      </c>
      <c r="C67" s="17" t="s">
        <v>125</v>
      </c>
      <c r="D67" s="16" t="s">
        <v>19</v>
      </c>
      <c r="E67" s="2"/>
      <c r="F67" s="2"/>
      <c r="G67" s="2"/>
      <c r="H67" s="2"/>
      <c r="I67" s="63"/>
      <c r="J67" s="66"/>
    </row>
    <row r="68" spans="1:10" x14ac:dyDescent="0.25">
      <c r="A68" s="118"/>
      <c r="B68" s="16">
        <v>2</v>
      </c>
      <c r="C68" s="17" t="s">
        <v>126</v>
      </c>
      <c r="D68" s="16" t="s">
        <v>19</v>
      </c>
      <c r="E68" s="2"/>
      <c r="F68" s="2"/>
      <c r="G68" s="2"/>
      <c r="H68" s="2"/>
      <c r="I68" s="63"/>
      <c r="J68" s="66"/>
    </row>
    <row r="69" spans="1:10" x14ac:dyDescent="0.25">
      <c r="A69" s="118"/>
      <c r="B69" s="16">
        <v>2</v>
      </c>
      <c r="C69" s="17" t="s">
        <v>127</v>
      </c>
      <c r="D69" s="16" t="s">
        <v>19</v>
      </c>
      <c r="E69" s="2"/>
      <c r="F69" s="2"/>
      <c r="G69" s="2"/>
      <c r="H69" s="2"/>
      <c r="I69" s="63"/>
      <c r="J69" s="66"/>
    </row>
    <row r="70" spans="1:10" x14ac:dyDescent="0.25">
      <c r="A70" s="118"/>
      <c r="B70" s="16">
        <v>2</v>
      </c>
      <c r="C70" s="17" t="s">
        <v>128</v>
      </c>
      <c r="D70" s="16" t="s">
        <v>19</v>
      </c>
      <c r="E70" s="2"/>
      <c r="F70" s="2"/>
      <c r="G70" s="2"/>
      <c r="H70" s="2"/>
      <c r="I70" s="63"/>
      <c r="J70" s="66"/>
    </row>
    <row r="71" spans="1:10" x14ac:dyDescent="0.25">
      <c r="A71" s="118"/>
      <c r="B71" s="16">
        <v>2</v>
      </c>
      <c r="C71" s="17" t="s">
        <v>129</v>
      </c>
      <c r="D71" s="16" t="s">
        <v>19</v>
      </c>
      <c r="E71" s="2"/>
      <c r="F71" s="2"/>
      <c r="G71" s="2"/>
      <c r="H71" s="2"/>
      <c r="I71" s="63"/>
      <c r="J71" s="66"/>
    </row>
    <row r="72" spans="1:10" x14ac:dyDescent="0.25">
      <c r="A72" s="118"/>
      <c r="B72" s="16">
        <v>2</v>
      </c>
      <c r="C72" s="17" t="s">
        <v>105</v>
      </c>
      <c r="D72" s="16" t="s">
        <v>19</v>
      </c>
      <c r="E72" s="2"/>
      <c r="F72" s="2"/>
      <c r="G72" s="2"/>
      <c r="H72" s="2"/>
      <c r="I72" s="63"/>
      <c r="J72" s="66"/>
    </row>
    <row r="73" spans="1:10" x14ac:dyDescent="0.25">
      <c r="A73" s="118"/>
      <c r="B73" s="16">
        <v>2</v>
      </c>
      <c r="C73" s="17" t="s">
        <v>130</v>
      </c>
      <c r="D73" s="16" t="s">
        <v>19</v>
      </c>
      <c r="E73" s="2"/>
      <c r="F73" s="2"/>
      <c r="G73" s="2"/>
      <c r="H73" s="2"/>
      <c r="I73" s="63"/>
      <c r="J73" s="66"/>
    </row>
    <row r="74" spans="1:10" x14ac:dyDescent="0.25">
      <c r="A74" s="118"/>
      <c r="B74" s="16">
        <v>2</v>
      </c>
      <c r="C74" s="17" t="s">
        <v>131</v>
      </c>
      <c r="D74" s="16" t="s">
        <v>19</v>
      </c>
      <c r="E74" s="2"/>
      <c r="F74" s="2"/>
      <c r="G74" s="2"/>
      <c r="H74" s="2"/>
      <c r="I74" s="63"/>
      <c r="J74" s="66"/>
    </row>
    <row r="75" spans="1:10" x14ac:dyDescent="0.25">
      <c r="A75" s="118"/>
      <c r="B75" s="16">
        <v>2</v>
      </c>
      <c r="C75" s="17" t="s">
        <v>132</v>
      </c>
      <c r="D75" s="16" t="s">
        <v>19</v>
      </c>
      <c r="E75" s="2"/>
      <c r="F75" s="2"/>
      <c r="G75" s="2"/>
      <c r="H75" s="2"/>
      <c r="I75" s="63"/>
      <c r="J75" s="66"/>
    </row>
    <row r="76" spans="1:10" x14ac:dyDescent="0.25">
      <c r="A76" s="118"/>
      <c r="B76" s="16">
        <v>2</v>
      </c>
      <c r="C76" s="17" t="s">
        <v>133</v>
      </c>
      <c r="D76" s="16" t="s">
        <v>19</v>
      </c>
      <c r="E76" s="2"/>
      <c r="F76" s="2"/>
      <c r="G76" s="2"/>
      <c r="H76" s="2"/>
      <c r="I76" s="63"/>
      <c r="J76" s="66"/>
    </row>
    <row r="77" spans="1:10" x14ac:dyDescent="0.25">
      <c r="A77" s="118" t="s">
        <v>134</v>
      </c>
      <c r="B77" s="16">
        <v>2</v>
      </c>
      <c r="C77" s="17" t="s">
        <v>135</v>
      </c>
      <c r="D77" s="16" t="s">
        <v>19</v>
      </c>
      <c r="E77" s="2"/>
      <c r="F77" s="2"/>
      <c r="G77" s="2"/>
      <c r="H77" s="2"/>
      <c r="I77" s="63"/>
      <c r="J77" s="66"/>
    </row>
    <row r="78" spans="1:10" x14ac:dyDescent="0.25">
      <c r="A78" s="118"/>
      <c r="B78" s="16">
        <v>2</v>
      </c>
      <c r="C78" s="17" t="s">
        <v>136</v>
      </c>
      <c r="D78" s="16" t="s">
        <v>19</v>
      </c>
      <c r="E78" s="2"/>
      <c r="F78" s="2"/>
      <c r="G78" s="2"/>
      <c r="H78" s="2"/>
      <c r="I78" s="63"/>
      <c r="J78" s="66"/>
    </row>
    <row r="79" spans="1:10" x14ac:dyDescent="0.25">
      <c r="A79" s="118"/>
      <c r="B79" s="16">
        <v>2</v>
      </c>
      <c r="C79" s="17" t="s">
        <v>137</v>
      </c>
      <c r="D79" s="16" t="s">
        <v>19</v>
      </c>
      <c r="E79" s="2"/>
      <c r="F79" s="2"/>
      <c r="G79" s="2"/>
      <c r="H79" s="2"/>
      <c r="I79" s="63"/>
      <c r="J79" s="66"/>
    </row>
    <row r="80" spans="1:10" x14ac:dyDescent="0.25">
      <c r="A80" s="118"/>
      <c r="B80" s="16">
        <v>2</v>
      </c>
      <c r="C80" s="17" t="s">
        <v>138</v>
      </c>
      <c r="D80" s="16" t="s">
        <v>19</v>
      </c>
      <c r="E80" s="2"/>
      <c r="F80" s="2"/>
      <c r="G80" s="2"/>
      <c r="H80" s="2"/>
      <c r="I80" s="63"/>
      <c r="J80" s="66"/>
    </row>
    <row r="81" spans="1:10" x14ac:dyDescent="0.25">
      <c r="A81" s="118"/>
      <c r="B81" s="16">
        <v>2</v>
      </c>
      <c r="C81" s="17" t="s">
        <v>139</v>
      </c>
      <c r="D81" s="16" t="s">
        <v>19</v>
      </c>
      <c r="E81" s="2"/>
      <c r="F81" s="2"/>
      <c r="G81" s="2"/>
      <c r="H81" s="2"/>
      <c r="I81" s="63"/>
      <c r="J81" s="66"/>
    </row>
    <row r="82" spans="1:10" x14ac:dyDescent="0.25">
      <c r="A82" s="118"/>
      <c r="B82" s="16">
        <v>2</v>
      </c>
      <c r="C82" s="17" t="s">
        <v>140</v>
      </c>
      <c r="D82" s="16" t="s">
        <v>19</v>
      </c>
      <c r="E82" s="2"/>
      <c r="F82" s="2"/>
      <c r="G82" s="2"/>
      <c r="H82" s="2"/>
      <c r="I82" s="63"/>
      <c r="J82" s="66"/>
    </row>
    <row r="83" spans="1:10" x14ac:dyDescent="0.25">
      <c r="A83" s="118"/>
      <c r="B83" s="16">
        <v>2</v>
      </c>
      <c r="C83" s="17" t="s">
        <v>141</v>
      </c>
      <c r="D83" s="16" t="s">
        <v>19</v>
      </c>
      <c r="E83" s="2"/>
      <c r="F83" s="2"/>
      <c r="G83" s="2"/>
      <c r="H83" s="2"/>
      <c r="I83" s="63"/>
      <c r="J83" s="66"/>
    </row>
    <row r="84" spans="1:10" x14ac:dyDescent="0.25">
      <c r="A84" s="118"/>
      <c r="B84" s="16">
        <v>2</v>
      </c>
      <c r="C84" s="17" t="s">
        <v>142</v>
      </c>
      <c r="D84" s="16" t="s">
        <v>19</v>
      </c>
      <c r="E84" s="2"/>
      <c r="F84" s="2"/>
      <c r="G84" s="2"/>
      <c r="H84" s="2"/>
      <c r="I84" s="63"/>
      <c r="J84" s="66"/>
    </row>
    <row r="85" spans="1:10" x14ac:dyDescent="0.25">
      <c r="A85" s="118"/>
      <c r="B85" s="16">
        <v>2</v>
      </c>
      <c r="C85" s="17" t="s">
        <v>143</v>
      </c>
      <c r="D85" s="16" t="s">
        <v>19</v>
      </c>
      <c r="E85" s="2"/>
      <c r="F85" s="2"/>
      <c r="G85" s="2"/>
      <c r="H85" s="2"/>
      <c r="I85" s="63"/>
      <c r="J85" s="66"/>
    </row>
    <row r="86" spans="1:10" x14ac:dyDescent="0.25">
      <c r="A86" s="118"/>
      <c r="B86" s="16">
        <v>2</v>
      </c>
      <c r="C86" s="17" t="s">
        <v>144</v>
      </c>
      <c r="D86" s="16" t="s">
        <v>19</v>
      </c>
      <c r="E86" s="2"/>
      <c r="F86" s="2"/>
      <c r="G86" s="2"/>
      <c r="H86" s="2"/>
      <c r="I86" s="63"/>
      <c r="J86" s="66"/>
    </row>
    <row r="87" spans="1:10" x14ac:dyDescent="0.25">
      <c r="A87" s="118"/>
      <c r="B87" s="16">
        <v>2</v>
      </c>
      <c r="C87" s="17" t="s">
        <v>145</v>
      </c>
      <c r="D87" s="16" t="s">
        <v>19</v>
      </c>
      <c r="E87" s="2"/>
      <c r="F87" s="2"/>
      <c r="G87" s="2"/>
      <c r="H87" s="2"/>
      <c r="I87" s="63"/>
      <c r="J87" s="66"/>
    </row>
    <row r="88" spans="1:10" x14ac:dyDescent="0.25">
      <c r="A88" s="42" t="s">
        <v>147</v>
      </c>
      <c r="B88" s="12"/>
      <c r="C88" s="13"/>
      <c r="D88" s="12"/>
      <c r="E88" s="12"/>
      <c r="F88" s="12"/>
      <c r="G88" s="12"/>
      <c r="H88" s="12"/>
      <c r="I88" s="64"/>
      <c r="J88" s="66"/>
    </row>
  </sheetData>
  <mergeCells count="18">
    <mergeCell ref="A1:D1"/>
    <mergeCell ref="E2:H2"/>
    <mergeCell ref="A2:D2"/>
    <mergeCell ref="A47:A48"/>
    <mergeCell ref="E1:I1"/>
    <mergeCell ref="A5:A10"/>
    <mergeCell ref="A11:A14"/>
    <mergeCell ref="A15:A20"/>
    <mergeCell ref="A21:A24"/>
    <mergeCell ref="A25:A28"/>
    <mergeCell ref="A77:A87"/>
    <mergeCell ref="A29:A31"/>
    <mergeCell ref="A33:A34"/>
    <mergeCell ref="A35:A43"/>
    <mergeCell ref="A45:A46"/>
    <mergeCell ref="A49:A52"/>
    <mergeCell ref="A53:A64"/>
    <mergeCell ref="A65:A7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85BDE-A197-4DD3-99DF-42F193B224F2}">
  <dimension ref="A1:L87"/>
  <sheetViews>
    <sheetView workbookViewId="0">
      <pane xSplit="1" ySplit="3" topLeftCell="B4" activePane="bottomRight" state="frozen"/>
      <selection pane="topRight" activeCell="B1" sqref="B1"/>
      <selection pane="bottomLeft" activeCell="A4" sqref="A4"/>
      <selection pane="bottomRight" activeCell="N7" sqref="N7"/>
    </sheetView>
  </sheetViews>
  <sheetFormatPr defaultRowHeight="15" x14ac:dyDescent="0.25"/>
  <cols>
    <col min="1" max="1" width="13.5703125" style="1" bestFit="1" customWidth="1"/>
    <col min="2" max="2" width="14.42578125" style="1" bestFit="1" customWidth="1"/>
    <col min="3" max="3" width="18.5703125" bestFit="1" customWidth="1"/>
    <col min="4" max="4" width="11.5703125" bestFit="1" customWidth="1"/>
    <col min="5" max="5" width="14.42578125" bestFit="1" customWidth="1"/>
    <col min="6" max="6" width="5.7109375" bestFit="1" customWidth="1"/>
    <col min="7" max="7" width="10.140625" bestFit="1" customWidth="1"/>
    <col min="8" max="8" width="18.5703125" bestFit="1" customWidth="1"/>
    <col min="9" max="9" width="11.5703125" bestFit="1" customWidth="1"/>
    <col min="10" max="10" width="14.42578125" bestFit="1" customWidth="1"/>
    <col min="11" max="11" width="5.7109375" bestFit="1" customWidth="1"/>
    <col min="12" max="12" width="10.140625" bestFit="1" customWidth="1"/>
  </cols>
  <sheetData>
    <row r="1" spans="1:12" x14ac:dyDescent="0.25">
      <c r="A1" s="2" t="s">
        <v>201</v>
      </c>
      <c r="B1" s="2"/>
      <c r="C1" s="122" t="s">
        <v>202</v>
      </c>
      <c r="D1" s="122"/>
      <c r="E1" s="122"/>
      <c r="F1" s="122"/>
      <c r="G1" s="122"/>
      <c r="H1" s="122"/>
      <c r="I1" s="122"/>
      <c r="J1" s="122"/>
      <c r="K1" s="122"/>
      <c r="L1" s="2"/>
    </row>
    <row r="2" spans="1:12" x14ac:dyDescent="0.25">
      <c r="A2" s="2"/>
      <c r="B2" s="2"/>
      <c r="C2" s="113" t="s">
        <v>204</v>
      </c>
      <c r="D2" s="113"/>
      <c r="E2" s="113"/>
      <c r="F2" s="113"/>
      <c r="G2" s="113"/>
      <c r="H2" s="113" t="s">
        <v>205</v>
      </c>
      <c r="I2" s="113"/>
      <c r="J2" s="113"/>
      <c r="K2" s="113"/>
      <c r="L2" s="113"/>
    </row>
    <row r="3" spans="1:12" ht="30" x14ac:dyDescent="0.25">
      <c r="A3" s="15" t="s">
        <v>15</v>
      </c>
      <c r="B3" s="15" t="s">
        <v>16</v>
      </c>
      <c r="C3" s="14" t="s">
        <v>1</v>
      </c>
      <c r="D3" s="14" t="s">
        <v>6</v>
      </c>
      <c r="E3" s="14" t="s">
        <v>4</v>
      </c>
      <c r="F3" s="14" t="s">
        <v>5</v>
      </c>
      <c r="G3" s="14" t="s">
        <v>184</v>
      </c>
      <c r="H3" s="14" t="s">
        <v>1</v>
      </c>
      <c r="I3" s="14" t="s">
        <v>6</v>
      </c>
      <c r="J3" s="14" t="s">
        <v>4</v>
      </c>
      <c r="K3" s="14" t="s">
        <v>5</v>
      </c>
      <c r="L3" s="14" t="s">
        <v>184</v>
      </c>
    </row>
    <row r="4" spans="1:12" x14ac:dyDescent="0.25">
      <c r="A4" s="118" t="s">
        <v>17</v>
      </c>
      <c r="B4" s="41" t="s">
        <v>18</v>
      </c>
      <c r="C4" s="11">
        <f>IF('Table 2 Landscaping Inputs'!$D5="Yes",'Table 2 Landscaping Inputs'!$B5*'Table 2 Landscaping Inputs'!E5,0)</f>
        <v>0</v>
      </c>
      <c r="D4" s="11">
        <f>IF('Table 2 Landscaping Inputs'!$D5="Yes",'Table 2 Landscaping Inputs'!$B5*'Table 2 Landscaping Inputs'!F5,0)</f>
        <v>0</v>
      </c>
      <c r="E4" s="11">
        <f>IF('Table 2 Landscaping Inputs'!$D5="Yes",'Table 2 Landscaping Inputs'!$B5*'Table 2 Landscaping Inputs'!G5,0)</f>
        <v>0</v>
      </c>
      <c r="F4" s="11">
        <f>IF('Table 2 Landscaping Inputs'!$D5="Yes",'Table 2 Landscaping Inputs'!$B5*'Table 2 Landscaping Inputs'!H5,0)</f>
        <v>0</v>
      </c>
      <c r="G4" s="11">
        <f>IF('Table 2 Landscaping Inputs'!$D5="Yes",'Table 2 Landscaping Inputs'!$B5*'Table 2 Landscaping Inputs'!I5,0)</f>
        <v>0</v>
      </c>
      <c r="H4" s="11">
        <f>'Table 2 Landscaping Inputs'!E5*'Table 2 Landscaping Inputs'!$B5</f>
        <v>0</v>
      </c>
      <c r="I4" s="11">
        <f>'Table 2 Landscaping Inputs'!F5*'Table 2 Landscaping Inputs'!$B5</f>
        <v>0</v>
      </c>
      <c r="J4" s="11">
        <f>'Table 2 Landscaping Inputs'!G5*'Table 2 Landscaping Inputs'!$B5</f>
        <v>0</v>
      </c>
      <c r="K4" s="11">
        <f>'Table 2 Landscaping Inputs'!H5*'Table 2 Landscaping Inputs'!$B5</f>
        <v>0</v>
      </c>
      <c r="L4" s="11">
        <f>'Table 2 Landscaping Inputs'!I5*'Table 2 Landscaping Inputs'!$B5</f>
        <v>0</v>
      </c>
    </row>
    <row r="5" spans="1:12" ht="60" x14ac:dyDescent="0.25">
      <c r="A5" s="118"/>
      <c r="B5" s="41" t="s">
        <v>20</v>
      </c>
      <c r="C5" s="11">
        <f>IF('Table 2 Landscaping Inputs'!$D6="Yes",'Table 2 Landscaping Inputs'!$B6*'Table 2 Landscaping Inputs'!E6,0)</f>
        <v>0</v>
      </c>
      <c r="D5" s="11">
        <f>IF('Table 2 Landscaping Inputs'!$D6="Yes",'Table 2 Landscaping Inputs'!$B6*'Table 2 Landscaping Inputs'!F6,0)</f>
        <v>0</v>
      </c>
      <c r="E5" s="11">
        <f>IF('Table 2 Landscaping Inputs'!$D6="Yes",'Table 2 Landscaping Inputs'!$B6*'Table 2 Landscaping Inputs'!G6,0)</f>
        <v>0</v>
      </c>
      <c r="F5" s="11">
        <f>IF('Table 2 Landscaping Inputs'!$D6="Yes",'Table 2 Landscaping Inputs'!$B6*'Table 2 Landscaping Inputs'!H6,0)</f>
        <v>0</v>
      </c>
      <c r="G5" s="11">
        <f>IF('Table 2 Landscaping Inputs'!$D6="Yes",'Table 2 Landscaping Inputs'!$B6*'Table 2 Landscaping Inputs'!I6,0)</f>
        <v>0</v>
      </c>
      <c r="H5" s="11">
        <f>'Table 2 Landscaping Inputs'!E6*'Table 2 Landscaping Inputs'!$B6</f>
        <v>0</v>
      </c>
      <c r="I5" s="11">
        <f>'Table 2 Landscaping Inputs'!F6*'Table 2 Landscaping Inputs'!$B6</f>
        <v>0</v>
      </c>
      <c r="J5" s="11">
        <f>'Table 2 Landscaping Inputs'!G6*'Table 2 Landscaping Inputs'!$B6</f>
        <v>0</v>
      </c>
      <c r="K5" s="11">
        <f>'Table 2 Landscaping Inputs'!H6*'Table 2 Landscaping Inputs'!$B6</f>
        <v>0</v>
      </c>
      <c r="L5" s="11">
        <f>'Table 2 Landscaping Inputs'!I6*'Table 2 Landscaping Inputs'!$B6</f>
        <v>0</v>
      </c>
    </row>
    <row r="6" spans="1:12" x14ac:dyDescent="0.25">
      <c r="A6" s="118"/>
      <c r="B6" s="41" t="s">
        <v>21</v>
      </c>
      <c r="C6" s="11">
        <f>IF('Table 2 Landscaping Inputs'!$D7="Yes",'Table 2 Landscaping Inputs'!$B7*'Table 2 Landscaping Inputs'!E7,0)</f>
        <v>0</v>
      </c>
      <c r="D6" s="11">
        <f>IF('Table 2 Landscaping Inputs'!$D7="Yes",'Table 2 Landscaping Inputs'!$B7*'Table 2 Landscaping Inputs'!F7,0)</f>
        <v>0</v>
      </c>
      <c r="E6" s="11">
        <f>IF('Table 2 Landscaping Inputs'!$D7="Yes",'Table 2 Landscaping Inputs'!$B7*'Table 2 Landscaping Inputs'!G7,0)</f>
        <v>0</v>
      </c>
      <c r="F6" s="11">
        <f>IF('Table 2 Landscaping Inputs'!$D7="Yes",'Table 2 Landscaping Inputs'!$B7*'Table 2 Landscaping Inputs'!H7,0)</f>
        <v>0</v>
      </c>
      <c r="G6" s="11">
        <f>IF('Table 2 Landscaping Inputs'!$D7="Yes",'Table 2 Landscaping Inputs'!$B7*'Table 2 Landscaping Inputs'!I7,0)</f>
        <v>0</v>
      </c>
      <c r="H6" s="11">
        <f>'Table 2 Landscaping Inputs'!E7*'Table 2 Landscaping Inputs'!$B7</f>
        <v>0</v>
      </c>
      <c r="I6" s="11">
        <f>'Table 2 Landscaping Inputs'!F7*'Table 2 Landscaping Inputs'!$B7</f>
        <v>0</v>
      </c>
      <c r="J6" s="11">
        <f>'Table 2 Landscaping Inputs'!G7*'Table 2 Landscaping Inputs'!$B7</f>
        <v>0</v>
      </c>
      <c r="K6" s="11">
        <f>'Table 2 Landscaping Inputs'!H7*'Table 2 Landscaping Inputs'!$B7</f>
        <v>0</v>
      </c>
      <c r="L6" s="11">
        <f>'Table 2 Landscaping Inputs'!I7*'Table 2 Landscaping Inputs'!$B7</f>
        <v>0</v>
      </c>
    </row>
    <row r="7" spans="1:12" ht="60" x14ac:dyDescent="0.25">
      <c r="A7" s="118"/>
      <c r="B7" s="41" t="s">
        <v>23</v>
      </c>
      <c r="C7" s="11">
        <f>IF('Table 2 Landscaping Inputs'!$D8="Yes",'Table 2 Landscaping Inputs'!$B8*'Table 2 Landscaping Inputs'!E8,0)</f>
        <v>0</v>
      </c>
      <c r="D7" s="11">
        <f>IF('Table 2 Landscaping Inputs'!$D8="Yes",'Table 2 Landscaping Inputs'!$B8*'Table 2 Landscaping Inputs'!F8,0)</f>
        <v>0</v>
      </c>
      <c r="E7" s="11">
        <f>IF('Table 2 Landscaping Inputs'!$D8="Yes",'Table 2 Landscaping Inputs'!$B8*'Table 2 Landscaping Inputs'!G8,0)</f>
        <v>0</v>
      </c>
      <c r="F7" s="11">
        <f>IF('Table 2 Landscaping Inputs'!$D8="Yes",'Table 2 Landscaping Inputs'!$B8*'Table 2 Landscaping Inputs'!H8,0)</f>
        <v>0</v>
      </c>
      <c r="G7" s="11">
        <f>IF('Table 2 Landscaping Inputs'!$D8="Yes",'Table 2 Landscaping Inputs'!$B8*'Table 2 Landscaping Inputs'!I8,0)</f>
        <v>0</v>
      </c>
      <c r="H7" s="11">
        <f>'Table 2 Landscaping Inputs'!E8*'Table 2 Landscaping Inputs'!$B8</f>
        <v>0</v>
      </c>
      <c r="I7" s="11">
        <f>'Table 2 Landscaping Inputs'!F8*'Table 2 Landscaping Inputs'!$B8</f>
        <v>0</v>
      </c>
      <c r="J7" s="11">
        <f>'Table 2 Landscaping Inputs'!G8*'Table 2 Landscaping Inputs'!$B8</f>
        <v>0</v>
      </c>
      <c r="K7" s="11">
        <f>'Table 2 Landscaping Inputs'!H8*'Table 2 Landscaping Inputs'!$B8</f>
        <v>0</v>
      </c>
      <c r="L7" s="11">
        <f>'Table 2 Landscaping Inputs'!I8*'Table 2 Landscaping Inputs'!$B8</f>
        <v>0</v>
      </c>
    </row>
    <row r="8" spans="1:12" ht="45" x14ac:dyDescent="0.25">
      <c r="A8" s="118"/>
      <c r="B8" s="41" t="s">
        <v>146</v>
      </c>
      <c r="C8" s="11">
        <f>IF('Table 2 Landscaping Inputs'!$D9="Yes",'Table 2 Landscaping Inputs'!$B9*'Table 2 Landscaping Inputs'!E9,0)</f>
        <v>0</v>
      </c>
      <c r="D8" s="11">
        <f>IF('Table 2 Landscaping Inputs'!$D9="Yes",'Table 2 Landscaping Inputs'!$B9*'Table 2 Landscaping Inputs'!F9,0)</f>
        <v>0</v>
      </c>
      <c r="E8" s="11">
        <f>IF('Table 2 Landscaping Inputs'!$D9="Yes",'Table 2 Landscaping Inputs'!$B9*'Table 2 Landscaping Inputs'!G9,0)</f>
        <v>0</v>
      </c>
      <c r="F8" s="11">
        <f>IF('Table 2 Landscaping Inputs'!$D9="Yes",'Table 2 Landscaping Inputs'!$B9*'Table 2 Landscaping Inputs'!H9,0)</f>
        <v>0</v>
      </c>
      <c r="G8" s="11">
        <f>IF('Table 2 Landscaping Inputs'!$D9="Yes",'Table 2 Landscaping Inputs'!$B9*'Table 2 Landscaping Inputs'!I9,0)</f>
        <v>0</v>
      </c>
      <c r="H8" s="11">
        <f>'Table 2 Landscaping Inputs'!E9*'Table 2 Landscaping Inputs'!$B9</f>
        <v>0</v>
      </c>
      <c r="I8" s="11">
        <f>'Table 2 Landscaping Inputs'!F9*'Table 2 Landscaping Inputs'!$B9</f>
        <v>0</v>
      </c>
      <c r="J8" s="11">
        <f>'Table 2 Landscaping Inputs'!G9*'Table 2 Landscaping Inputs'!$B9</f>
        <v>0</v>
      </c>
      <c r="K8" s="11">
        <f>'Table 2 Landscaping Inputs'!H9*'Table 2 Landscaping Inputs'!$B9</f>
        <v>0</v>
      </c>
      <c r="L8" s="11">
        <f>'Table 2 Landscaping Inputs'!I9*'Table 2 Landscaping Inputs'!$B9</f>
        <v>0</v>
      </c>
    </row>
    <row r="9" spans="1:12" x14ac:dyDescent="0.25">
      <c r="A9" s="118"/>
      <c r="B9" s="41" t="s">
        <v>24</v>
      </c>
      <c r="C9" s="11">
        <f>IF('Table 2 Landscaping Inputs'!$D10="Yes",'Table 2 Landscaping Inputs'!$B10*'Table 2 Landscaping Inputs'!E10,0)</f>
        <v>0</v>
      </c>
      <c r="D9" s="11">
        <f>IF('Table 2 Landscaping Inputs'!$D10="Yes",'Table 2 Landscaping Inputs'!$B10*'Table 2 Landscaping Inputs'!F10,0)</f>
        <v>0</v>
      </c>
      <c r="E9" s="11">
        <f>IF('Table 2 Landscaping Inputs'!$D10="Yes",'Table 2 Landscaping Inputs'!$B10*'Table 2 Landscaping Inputs'!G10,0)</f>
        <v>0</v>
      </c>
      <c r="F9" s="11">
        <f>IF('Table 2 Landscaping Inputs'!$D10="Yes",'Table 2 Landscaping Inputs'!$B10*'Table 2 Landscaping Inputs'!H10,0)</f>
        <v>0</v>
      </c>
      <c r="G9" s="11">
        <f>IF('Table 2 Landscaping Inputs'!$D10="Yes",'Table 2 Landscaping Inputs'!$B10*'Table 2 Landscaping Inputs'!I10,0)</f>
        <v>0</v>
      </c>
      <c r="H9" s="11">
        <f>'Table 2 Landscaping Inputs'!E10*'Table 2 Landscaping Inputs'!$B10</f>
        <v>0</v>
      </c>
      <c r="I9" s="11">
        <f>'Table 2 Landscaping Inputs'!F10*'Table 2 Landscaping Inputs'!$B10</f>
        <v>0</v>
      </c>
      <c r="J9" s="11">
        <f>'Table 2 Landscaping Inputs'!G10*'Table 2 Landscaping Inputs'!$B10</f>
        <v>0</v>
      </c>
      <c r="K9" s="11">
        <f>'Table 2 Landscaping Inputs'!H10*'Table 2 Landscaping Inputs'!$B10</f>
        <v>0</v>
      </c>
      <c r="L9" s="11">
        <f>'Table 2 Landscaping Inputs'!I10*'Table 2 Landscaping Inputs'!$B10</f>
        <v>0</v>
      </c>
    </row>
    <row r="10" spans="1:12" x14ac:dyDescent="0.25">
      <c r="A10" s="118" t="s">
        <v>25</v>
      </c>
      <c r="B10" s="41" t="s">
        <v>26</v>
      </c>
      <c r="C10" s="11">
        <f>IF('Table 2 Landscaping Inputs'!$D11="Yes",'Table 2 Landscaping Inputs'!$B11*'Table 2 Landscaping Inputs'!E11,0)</f>
        <v>0</v>
      </c>
      <c r="D10" s="11">
        <f>IF('Table 2 Landscaping Inputs'!$D11="Yes",'Table 2 Landscaping Inputs'!$B11*'Table 2 Landscaping Inputs'!F11,0)</f>
        <v>0</v>
      </c>
      <c r="E10" s="11">
        <f>IF('Table 2 Landscaping Inputs'!$D11="Yes",'Table 2 Landscaping Inputs'!$B11*'Table 2 Landscaping Inputs'!G11,0)</f>
        <v>0</v>
      </c>
      <c r="F10" s="11">
        <f>IF('Table 2 Landscaping Inputs'!$D11="Yes",'Table 2 Landscaping Inputs'!$B11*'Table 2 Landscaping Inputs'!H11,0)</f>
        <v>0</v>
      </c>
      <c r="G10" s="11">
        <f>IF('Table 2 Landscaping Inputs'!$D11="Yes",'Table 2 Landscaping Inputs'!$B11*'Table 2 Landscaping Inputs'!I11,0)</f>
        <v>0</v>
      </c>
      <c r="H10" s="11">
        <f>'Table 2 Landscaping Inputs'!E11*'Table 2 Landscaping Inputs'!$B11</f>
        <v>0</v>
      </c>
      <c r="I10" s="11">
        <f>'Table 2 Landscaping Inputs'!F11*'Table 2 Landscaping Inputs'!$B11</f>
        <v>0</v>
      </c>
      <c r="J10" s="11">
        <f>'Table 2 Landscaping Inputs'!G11*'Table 2 Landscaping Inputs'!$B11</f>
        <v>0</v>
      </c>
      <c r="K10" s="11">
        <f>'Table 2 Landscaping Inputs'!H11*'Table 2 Landscaping Inputs'!$B11</f>
        <v>0</v>
      </c>
      <c r="L10" s="11">
        <f>'Table 2 Landscaping Inputs'!I11*'Table 2 Landscaping Inputs'!$B11</f>
        <v>0</v>
      </c>
    </row>
    <row r="11" spans="1:12" ht="60" x14ac:dyDescent="0.25">
      <c r="A11" s="118"/>
      <c r="B11" s="41" t="s">
        <v>27</v>
      </c>
      <c r="C11" s="11">
        <f>IF('Table 2 Landscaping Inputs'!$D12="Yes",'Table 2 Landscaping Inputs'!$B12*'Table 2 Landscaping Inputs'!E12,0)</f>
        <v>0</v>
      </c>
      <c r="D11" s="11">
        <f>IF('Table 2 Landscaping Inputs'!$D12="Yes",'Table 2 Landscaping Inputs'!$B12*'Table 2 Landscaping Inputs'!F12,0)</f>
        <v>0</v>
      </c>
      <c r="E11" s="11">
        <f>IF('Table 2 Landscaping Inputs'!$D12="Yes",'Table 2 Landscaping Inputs'!$B12*'Table 2 Landscaping Inputs'!G12,0)</f>
        <v>0</v>
      </c>
      <c r="F11" s="11">
        <f>IF('Table 2 Landscaping Inputs'!$D12="Yes",'Table 2 Landscaping Inputs'!$B12*'Table 2 Landscaping Inputs'!H12,0)</f>
        <v>0</v>
      </c>
      <c r="G11" s="11">
        <f>IF('Table 2 Landscaping Inputs'!$D12="Yes",'Table 2 Landscaping Inputs'!$B12*'Table 2 Landscaping Inputs'!I12,0)</f>
        <v>0</v>
      </c>
      <c r="H11" s="11">
        <f>'Table 2 Landscaping Inputs'!E12*'Table 2 Landscaping Inputs'!$B12</f>
        <v>0</v>
      </c>
      <c r="I11" s="11">
        <f>'Table 2 Landscaping Inputs'!F12*'Table 2 Landscaping Inputs'!$B12</f>
        <v>0</v>
      </c>
      <c r="J11" s="11">
        <f>'Table 2 Landscaping Inputs'!G12*'Table 2 Landscaping Inputs'!$B12</f>
        <v>0</v>
      </c>
      <c r="K11" s="11">
        <f>'Table 2 Landscaping Inputs'!H12*'Table 2 Landscaping Inputs'!$B12</f>
        <v>0</v>
      </c>
      <c r="L11" s="11">
        <f>'Table 2 Landscaping Inputs'!I12*'Table 2 Landscaping Inputs'!$B12</f>
        <v>0</v>
      </c>
    </row>
    <row r="12" spans="1:12" ht="30" x14ac:dyDescent="0.25">
      <c r="A12" s="118"/>
      <c r="B12" s="41" t="s">
        <v>28</v>
      </c>
      <c r="C12" s="11">
        <f>IF('Table 2 Landscaping Inputs'!$D13="Yes",'Table 2 Landscaping Inputs'!$B13*'Table 2 Landscaping Inputs'!E13,0)</f>
        <v>0</v>
      </c>
      <c r="D12" s="11">
        <f>IF('Table 2 Landscaping Inputs'!$D13="Yes",'Table 2 Landscaping Inputs'!$B13*'Table 2 Landscaping Inputs'!F13,0)</f>
        <v>0</v>
      </c>
      <c r="E12" s="11">
        <f>IF('Table 2 Landscaping Inputs'!$D13="Yes",'Table 2 Landscaping Inputs'!$B13*'Table 2 Landscaping Inputs'!G13,0)</f>
        <v>0</v>
      </c>
      <c r="F12" s="11">
        <f>IF('Table 2 Landscaping Inputs'!$D13="Yes",'Table 2 Landscaping Inputs'!$B13*'Table 2 Landscaping Inputs'!H13,0)</f>
        <v>0</v>
      </c>
      <c r="G12" s="11">
        <f>IF('Table 2 Landscaping Inputs'!$D13="Yes",'Table 2 Landscaping Inputs'!$B13*'Table 2 Landscaping Inputs'!I13,0)</f>
        <v>0</v>
      </c>
      <c r="H12" s="11">
        <f>'Table 2 Landscaping Inputs'!E13*'Table 2 Landscaping Inputs'!$B13</f>
        <v>0</v>
      </c>
      <c r="I12" s="11">
        <f>'Table 2 Landscaping Inputs'!F13*'Table 2 Landscaping Inputs'!$B13</f>
        <v>0</v>
      </c>
      <c r="J12" s="11">
        <f>'Table 2 Landscaping Inputs'!G13*'Table 2 Landscaping Inputs'!$B13</f>
        <v>0</v>
      </c>
      <c r="K12" s="11">
        <f>'Table 2 Landscaping Inputs'!H13*'Table 2 Landscaping Inputs'!$B13</f>
        <v>0</v>
      </c>
      <c r="L12" s="11">
        <f>'Table 2 Landscaping Inputs'!I13*'Table 2 Landscaping Inputs'!$B13</f>
        <v>0</v>
      </c>
    </row>
    <row r="13" spans="1:12" ht="30" x14ac:dyDescent="0.25">
      <c r="A13" s="118"/>
      <c r="B13" s="41" t="s">
        <v>29</v>
      </c>
      <c r="C13" s="11">
        <f>IF('Table 2 Landscaping Inputs'!$D14="Yes",'Table 2 Landscaping Inputs'!$B14*'Table 2 Landscaping Inputs'!E14,0)</f>
        <v>0</v>
      </c>
      <c r="D13" s="11">
        <f>IF('Table 2 Landscaping Inputs'!$D14="Yes",'Table 2 Landscaping Inputs'!$B14*'Table 2 Landscaping Inputs'!F14,0)</f>
        <v>0</v>
      </c>
      <c r="E13" s="11">
        <f>IF('Table 2 Landscaping Inputs'!$D14="Yes",'Table 2 Landscaping Inputs'!$B14*'Table 2 Landscaping Inputs'!G14,0)</f>
        <v>0</v>
      </c>
      <c r="F13" s="11">
        <f>IF('Table 2 Landscaping Inputs'!$D14="Yes",'Table 2 Landscaping Inputs'!$B14*'Table 2 Landscaping Inputs'!H14,0)</f>
        <v>0</v>
      </c>
      <c r="G13" s="11">
        <f>IF('Table 2 Landscaping Inputs'!$D14="Yes",'Table 2 Landscaping Inputs'!$B14*'Table 2 Landscaping Inputs'!I14,0)</f>
        <v>0</v>
      </c>
      <c r="H13" s="11">
        <f>'Table 2 Landscaping Inputs'!E14*'Table 2 Landscaping Inputs'!$B14</f>
        <v>0</v>
      </c>
      <c r="I13" s="11">
        <f>'Table 2 Landscaping Inputs'!F14*'Table 2 Landscaping Inputs'!$B14</f>
        <v>0</v>
      </c>
      <c r="J13" s="11">
        <f>'Table 2 Landscaping Inputs'!G14*'Table 2 Landscaping Inputs'!$B14</f>
        <v>0</v>
      </c>
      <c r="K13" s="11">
        <f>'Table 2 Landscaping Inputs'!H14*'Table 2 Landscaping Inputs'!$B14</f>
        <v>0</v>
      </c>
      <c r="L13" s="11">
        <f>'Table 2 Landscaping Inputs'!I14*'Table 2 Landscaping Inputs'!$B14</f>
        <v>0</v>
      </c>
    </row>
    <row r="14" spans="1:12" x14ac:dyDescent="0.25">
      <c r="A14" s="118" t="s">
        <v>30</v>
      </c>
      <c r="B14" s="41" t="s">
        <v>31</v>
      </c>
      <c r="C14" s="11">
        <f>IF('Table 2 Landscaping Inputs'!$D15="Yes",'Table 2 Landscaping Inputs'!$B15*'Table 2 Landscaping Inputs'!E15,0)</f>
        <v>0</v>
      </c>
      <c r="D14" s="11">
        <f>IF('Table 2 Landscaping Inputs'!$D15="Yes",'Table 2 Landscaping Inputs'!$B15*'Table 2 Landscaping Inputs'!F15,0)</f>
        <v>0</v>
      </c>
      <c r="E14" s="11">
        <f>IF('Table 2 Landscaping Inputs'!$D15="Yes",'Table 2 Landscaping Inputs'!$B15*'Table 2 Landscaping Inputs'!G15,0)</f>
        <v>0</v>
      </c>
      <c r="F14" s="11">
        <f>IF('Table 2 Landscaping Inputs'!$D15="Yes",'Table 2 Landscaping Inputs'!$B15*'Table 2 Landscaping Inputs'!H15,0)</f>
        <v>0</v>
      </c>
      <c r="G14" s="11">
        <f>IF('Table 2 Landscaping Inputs'!$D15="Yes",'Table 2 Landscaping Inputs'!$B15*'Table 2 Landscaping Inputs'!I15,0)</f>
        <v>0</v>
      </c>
      <c r="H14" s="11">
        <f>'Table 2 Landscaping Inputs'!E15*'Table 2 Landscaping Inputs'!$B15</f>
        <v>0</v>
      </c>
      <c r="I14" s="11">
        <f>'Table 2 Landscaping Inputs'!F15*'Table 2 Landscaping Inputs'!$B15</f>
        <v>0</v>
      </c>
      <c r="J14" s="11">
        <f>'Table 2 Landscaping Inputs'!G15*'Table 2 Landscaping Inputs'!$B15</f>
        <v>0</v>
      </c>
      <c r="K14" s="11">
        <f>'Table 2 Landscaping Inputs'!H15*'Table 2 Landscaping Inputs'!$B15</f>
        <v>0</v>
      </c>
      <c r="L14" s="11">
        <f>'Table 2 Landscaping Inputs'!I15*'Table 2 Landscaping Inputs'!$B15</f>
        <v>0</v>
      </c>
    </row>
    <row r="15" spans="1:12" ht="30" x14ac:dyDescent="0.25">
      <c r="A15" s="118"/>
      <c r="B15" s="41" t="s">
        <v>32</v>
      </c>
      <c r="C15" s="11">
        <f>IF('Table 2 Landscaping Inputs'!$D16="Yes",'Table 2 Landscaping Inputs'!$B16*'Table 2 Landscaping Inputs'!E16,0)</f>
        <v>0</v>
      </c>
      <c r="D15" s="11">
        <f>IF('Table 2 Landscaping Inputs'!$D16="Yes",'Table 2 Landscaping Inputs'!$B16*'Table 2 Landscaping Inputs'!F16,0)</f>
        <v>0</v>
      </c>
      <c r="E15" s="11">
        <f>IF('Table 2 Landscaping Inputs'!$D16="Yes",'Table 2 Landscaping Inputs'!$B16*'Table 2 Landscaping Inputs'!G16,0)</f>
        <v>0</v>
      </c>
      <c r="F15" s="11">
        <f>IF('Table 2 Landscaping Inputs'!$D16="Yes",'Table 2 Landscaping Inputs'!$B16*'Table 2 Landscaping Inputs'!H16,0)</f>
        <v>0</v>
      </c>
      <c r="G15" s="11">
        <f>IF('Table 2 Landscaping Inputs'!$D16="Yes",'Table 2 Landscaping Inputs'!$B16*'Table 2 Landscaping Inputs'!I16,0)</f>
        <v>0</v>
      </c>
      <c r="H15" s="11">
        <f>'Table 2 Landscaping Inputs'!E16*'Table 2 Landscaping Inputs'!$B16</f>
        <v>0</v>
      </c>
      <c r="I15" s="11">
        <f>'Table 2 Landscaping Inputs'!F16*'Table 2 Landscaping Inputs'!$B16</f>
        <v>0</v>
      </c>
      <c r="J15" s="11">
        <f>'Table 2 Landscaping Inputs'!G16*'Table 2 Landscaping Inputs'!$B16</f>
        <v>0</v>
      </c>
      <c r="K15" s="11">
        <f>'Table 2 Landscaping Inputs'!H16*'Table 2 Landscaping Inputs'!$B16</f>
        <v>0</v>
      </c>
      <c r="L15" s="11">
        <f>'Table 2 Landscaping Inputs'!I16*'Table 2 Landscaping Inputs'!$B16</f>
        <v>0</v>
      </c>
    </row>
    <row r="16" spans="1:12" ht="30" x14ac:dyDescent="0.25">
      <c r="A16" s="118"/>
      <c r="B16" s="41" t="s">
        <v>33</v>
      </c>
      <c r="C16" s="11">
        <f>IF('Table 2 Landscaping Inputs'!$D17="Yes",'Table 2 Landscaping Inputs'!$B17*'Table 2 Landscaping Inputs'!E17,0)</f>
        <v>0</v>
      </c>
      <c r="D16" s="11">
        <f>IF('Table 2 Landscaping Inputs'!$D17="Yes",'Table 2 Landscaping Inputs'!$B17*'Table 2 Landscaping Inputs'!F17,0)</f>
        <v>0</v>
      </c>
      <c r="E16" s="11">
        <f>IF('Table 2 Landscaping Inputs'!$D17="Yes",'Table 2 Landscaping Inputs'!$B17*'Table 2 Landscaping Inputs'!G17,0)</f>
        <v>0</v>
      </c>
      <c r="F16" s="11">
        <f>IF('Table 2 Landscaping Inputs'!$D17="Yes",'Table 2 Landscaping Inputs'!$B17*'Table 2 Landscaping Inputs'!H17,0)</f>
        <v>0</v>
      </c>
      <c r="G16" s="11">
        <f>IF('Table 2 Landscaping Inputs'!$D17="Yes",'Table 2 Landscaping Inputs'!$B17*'Table 2 Landscaping Inputs'!I17,0)</f>
        <v>0</v>
      </c>
      <c r="H16" s="11">
        <f>'Table 2 Landscaping Inputs'!E17*'Table 2 Landscaping Inputs'!$B17</f>
        <v>0</v>
      </c>
      <c r="I16" s="11">
        <f>'Table 2 Landscaping Inputs'!F17*'Table 2 Landscaping Inputs'!$B17</f>
        <v>0</v>
      </c>
      <c r="J16" s="11">
        <f>'Table 2 Landscaping Inputs'!G17*'Table 2 Landscaping Inputs'!$B17</f>
        <v>0</v>
      </c>
      <c r="K16" s="11">
        <f>'Table 2 Landscaping Inputs'!H17*'Table 2 Landscaping Inputs'!$B17</f>
        <v>0</v>
      </c>
      <c r="L16" s="11">
        <f>'Table 2 Landscaping Inputs'!I17*'Table 2 Landscaping Inputs'!$B17</f>
        <v>0</v>
      </c>
    </row>
    <row r="17" spans="1:12" ht="30" x14ac:dyDescent="0.25">
      <c r="A17" s="118"/>
      <c r="B17" s="41" t="s">
        <v>34</v>
      </c>
      <c r="C17" s="11">
        <f>IF('Table 2 Landscaping Inputs'!$D18="Yes",'Table 2 Landscaping Inputs'!$B18*'Table 2 Landscaping Inputs'!E18,0)</f>
        <v>0</v>
      </c>
      <c r="D17" s="11">
        <f>IF('Table 2 Landscaping Inputs'!$D18="Yes",'Table 2 Landscaping Inputs'!$B18*'Table 2 Landscaping Inputs'!F18,0)</f>
        <v>0</v>
      </c>
      <c r="E17" s="11">
        <f>IF('Table 2 Landscaping Inputs'!$D18="Yes",'Table 2 Landscaping Inputs'!$B18*'Table 2 Landscaping Inputs'!G18,0)</f>
        <v>0</v>
      </c>
      <c r="F17" s="11">
        <f>IF('Table 2 Landscaping Inputs'!$D18="Yes",'Table 2 Landscaping Inputs'!$B18*'Table 2 Landscaping Inputs'!H18,0)</f>
        <v>0</v>
      </c>
      <c r="G17" s="11">
        <f>IF('Table 2 Landscaping Inputs'!$D18="Yes",'Table 2 Landscaping Inputs'!$B18*'Table 2 Landscaping Inputs'!I18,0)</f>
        <v>0</v>
      </c>
      <c r="H17" s="11">
        <f>'Table 2 Landscaping Inputs'!E18*'Table 2 Landscaping Inputs'!$B18</f>
        <v>0</v>
      </c>
      <c r="I17" s="11">
        <f>'Table 2 Landscaping Inputs'!F18*'Table 2 Landscaping Inputs'!$B18</f>
        <v>0</v>
      </c>
      <c r="J17" s="11">
        <f>'Table 2 Landscaping Inputs'!G18*'Table 2 Landscaping Inputs'!$B18</f>
        <v>0</v>
      </c>
      <c r="K17" s="11">
        <f>'Table 2 Landscaping Inputs'!H18*'Table 2 Landscaping Inputs'!$B18</f>
        <v>0</v>
      </c>
      <c r="L17" s="11">
        <f>'Table 2 Landscaping Inputs'!I18*'Table 2 Landscaping Inputs'!$B18</f>
        <v>0</v>
      </c>
    </row>
    <row r="18" spans="1:12" ht="30" x14ac:dyDescent="0.25">
      <c r="A18" s="118"/>
      <c r="B18" s="41" t="s">
        <v>35</v>
      </c>
      <c r="C18" s="11">
        <f>IF('Table 2 Landscaping Inputs'!$D19="Yes",'Table 2 Landscaping Inputs'!$B19*'Table 2 Landscaping Inputs'!E19,0)</f>
        <v>0</v>
      </c>
      <c r="D18" s="11">
        <f>IF('Table 2 Landscaping Inputs'!$D19="Yes",'Table 2 Landscaping Inputs'!$B19*'Table 2 Landscaping Inputs'!F19,0)</f>
        <v>0</v>
      </c>
      <c r="E18" s="11">
        <f>IF('Table 2 Landscaping Inputs'!$D19="Yes",'Table 2 Landscaping Inputs'!$B19*'Table 2 Landscaping Inputs'!G19,0)</f>
        <v>0</v>
      </c>
      <c r="F18" s="11">
        <f>IF('Table 2 Landscaping Inputs'!$D19="Yes",'Table 2 Landscaping Inputs'!$B19*'Table 2 Landscaping Inputs'!H19,0)</f>
        <v>0</v>
      </c>
      <c r="G18" s="11">
        <f>IF('Table 2 Landscaping Inputs'!$D19="Yes",'Table 2 Landscaping Inputs'!$B19*'Table 2 Landscaping Inputs'!I19,0)</f>
        <v>0</v>
      </c>
      <c r="H18" s="11">
        <f>'Table 2 Landscaping Inputs'!E19*'Table 2 Landscaping Inputs'!$B19</f>
        <v>0</v>
      </c>
      <c r="I18" s="11">
        <f>'Table 2 Landscaping Inputs'!F19*'Table 2 Landscaping Inputs'!$B19</f>
        <v>0</v>
      </c>
      <c r="J18" s="11">
        <f>'Table 2 Landscaping Inputs'!G19*'Table 2 Landscaping Inputs'!$B19</f>
        <v>0</v>
      </c>
      <c r="K18" s="11">
        <f>'Table 2 Landscaping Inputs'!H19*'Table 2 Landscaping Inputs'!$B19</f>
        <v>0</v>
      </c>
      <c r="L18" s="11">
        <f>'Table 2 Landscaping Inputs'!I19*'Table 2 Landscaping Inputs'!$B19</f>
        <v>0</v>
      </c>
    </row>
    <row r="19" spans="1:12" ht="30" x14ac:dyDescent="0.25">
      <c r="A19" s="118"/>
      <c r="B19" s="41" t="s">
        <v>36</v>
      </c>
      <c r="C19" s="11">
        <f>IF('Table 2 Landscaping Inputs'!$D20="Yes",'Table 2 Landscaping Inputs'!$B20*'Table 2 Landscaping Inputs'!E20,0)</f>
        <v>0</v>
      </c>
      <c r="D19" s="11">
        <f>IF('Table 2 Landscaping Inputs'!$D20="Yes",'Table 2 Landscaping Inputs'!$B20*'Table 2 Landscaping Inputs'!F20,0)</f>
        <v>0</v>
      </c>
      <c r="E19" s="11">
        <f>IF('Table 2 Landscaping Inputs'!$D20="Yes",'Table 2 Landscaping Inputs'!$B20*'Table 2 Landscaping Inputs'!G20,0)</f>
        <v>0</v>
      </c>
      <c r="F19" s="11">
        <f>IF('Table 2 Landscaping Inputs'!$D20="Yes",'Table 2 Landscaping Inputs'!$B20*'Table 2 Landscaping Inputs'!H20,0)</f>
        <v>0</v>
      </c>
      <c r="G19" s="11">
        <f>IF('Table 2 Landscaping Inputs'!$D20="Yes",'Table 2 Landscaping Inputs'!$B20*'Table 2 Landscaping Inputs'!I20,0)</f>
        <v>0</v>
      </c>
      <c r="H19" s="11">
        <f>'Table 2 Landscaping Inputs'!E20*'Table 2 Landscaping Inputs'!$B20</f>
        <v>0</v>
      </c>
      <c r="I19" s="11">
        <f>'Table 2 Landscaping Inputs'!F20*'Table 2 Landscaping Inputs'!$B20</f>
        <v>0</v>
      </c>
      <c r="J19" s="11">
        <f>'Table 2 Landscaping Inputs'!G20*'Table 2 Landscaping Inputs'!$B20</f>
        <v>0</v>
      </c>
      <c r="K19" s="11">
        <f>'Table 2 Landscaping Inputs'!H20*'Table 2 Landscaping Inputs'!$B20</f>
        <v>0</v>
      </c>
      <c r="L19" s="11">
        <f>'Table 2 Landscaping Inputs'!I20*'Table 2 Landscaping Inputs'!$B20</f>
        <v>0</v>
      </c>
    </row>
    <row r="20" spans="1:12" x14ac:dyDescent="0.25">
      <c r="A20" s="118" t="s">
        <v>37</v>
      </c>
      <c r="B20" s="41" t="s">
        <v>38</v>
      </c>
      <c r="C20" s="11">
        <f>IF('Table 2 Landscaping Inputs'!$D21="Yes",'Table 2 Landscaping Inputs'!$B21*'Table 2 Landscaping Inputs'!E21,0)</f>
        <v>0</v>
      </c>
      <c r="D20" s="11">
        <f>IF('Table 2 Landscaping Inputs'!$D21="Yes",'Table 2 Landscaping Inputs'!$B21*'Table 2 Landscaping Inputs'!F21,0)</f>
        <v>0</v>
      </c>
      <c r="E20" s="11">
        <f>IF('Table 2 Landscaping Inputs'!$D21="Yes",'Table 2 Landscaping Inputs'!$B21*'Table 2 Landscaping Inputs'!G21,0)</f>
        <v>0</v>
      </c>
      <c r="F20" s="11">
        <f>IF('Table 2 Landscaping Inputs'!$D21="Yes",'Table 2 Landscaping Inputs'!$B21*'Table 2 Landscaping Inputs'!H21,0)</f>
        <v>0</v>
      </c>
      <c r="G20" s="11">
        <f>IF('Table 2 Landscaping Inputs'!$D21="Yes",'Table 2 Landscaping Inputs'!$B21*'Table 2 Landscaping Inputs'!I21,0)</f>
        <v>0</v>
      </c>
      <c r="H20" s="11">
        <f>'Table 2 Landscaping Inputs'!E21*'Table 2 Landscaping Inputs'!$B21</f>
        <v>0</v>
      </c>
      <c r="I20" s="11">
        <f>'Table 2 Landscaping Inputs'!F21*'Table 2 Landscaping Inputs'!$B21</f>
        <v>0</v>
      </c>
      <c r="J20" s="11">
        <f>'Table 2 Landscaping Inputs'!G21*'Table 2 Landscaping Inputs'!$B21</f>
        <v>0</v>
      </c>
      <c r="K20" s="11">
        <f>'Table 2 Landscaping Inputs'!H21*'Table 2 Landscaping Inputs'!$B21</f>
        <v>0</v>
      </c>
      <c r="L20" s="11">
        <f>'Table 2 Landscaping Inputs'!I21*'Table 2 Landscaping Inputs'!$B21</f>
        <v>0</v>
      </c>
    </row>
    <row r="21" spans="1:12" ht="30" x14ac:dyDescent="0.25">
      <c r="A21" s="118"/>
      <c r="B21" s="41" t="s">
        <v>39</v>
      </c>
      <c r="C21" s="11">
        <f>IF('Table 2 Landscaping Inputs'!$D22="Yes",'Table 2 Landscaping Inputs'!$B22*'Table 2 Landscaping Inputs'!E22,0)</f>
        <v>0</v>
      </c>
      <c r="D21" s="11">
        <f>IF('Table 2 Landscaping Inputs'!$D22="Yes",'Table 2 Landscaping Inputs'!$B22*'Table 2 Landscaping Inputs'!F22,0)</f>
        <v>0</v>
      </c>
      <c r="E21" s="11">
        <f>IF('Table 2 Landscaping Inputs'!$D22="Yes",'Table 2 Landscaping Inputs'!$B22*'Table 2 Landscaping Inputs'!G22,0)</f>
        <v>0</v>
      </c>
      <c r="F21" s="11">
        <f>IF('Table 2 Landscaping Inputs'!$D22="Yes",'Table 2 Landscaping Inputs'!$B22*'Table 2 Landscaping Inputs'!H22,0)</f>
        <v>0</v>
      </c>
      <c r="G21" s="11">
        <f>IF('Table 2 Landscaping Inputs'!$D22="Yes",'Table 2 Landscaping Inputs'!$B22*'Table 2 Landscaping Inputs'!I22,0)</f>
        <v>0</v>
      </c>
      <c r="H21" s="11">
        <f>'Table 2 Landscaping Inputs'!E22*'Table 2 Landscaping Inputs'!$B22</f>
        <v>0</v>
      </c>
      <c r="I21" s="11">
        <f>'Table 2 Landscaping Inputs'!F22*'Table 2 Landscaping Inputs'!$B22</f>
        <v>0</v>
      </c>
      <c r="J21" s="11">
        <f>'Table 2 Landscaping Inputs'!G22*'Table 2 Landscaping Inputs'!$B22</f>
        <v>0</v>
      </c>
      <c r="K21" s="11">
        <f>'Table 2 Landscaping Inputs'!H22*'Table 2 Landscaping Inputs'!$B22</f>
        <v>0</v>
      </c>
      <c r="L21" s="11">
        <f>'Table 2 Landscaping Inputs'!I22*'Table 2 Landscaping Inputs'!$B22</f>
        <v>0</v>
      </c>
    </row>
    <row r="22" spans="1:12" ht="30" x14ac:dyDescent="0.25">
      <c r="A22" s="118"/>
      <c r="B22" s="41" t="s">
        <v>40</v>
      </c>
      <c r="C22" s="11">
        <f>IF('Table 2 Landscaping Inputs'!$D23="Yes",'Table 2 Landscaping Inputs'!$B23*'Table 2 Landscaping Inputs'!E23,0)</f>
        <v>0</v>
      </c>
      <c r="D22" s="11">
        <f>IF('Table 2 Landscaping Inputs'!$D23="Yes",'Table 2 Landscaping Inputs'!$B23*'Table 2 Landscaping Inputs'!F23,0)</f>
        <v>0</v>
      </c>
      <c r="E22" s="11">
        <f>IF('Table 2 Landscaping Inputs'!$D23="Yes",'Table 2 Landscaping Inputs'!$B23*'Table 2 Landscaping Inputs'!G23,0)</f>
        <v>0</v>
      </c>
      <c r="F22" s="11">
        <f>IF('Table 2 Landscaping Inputs'!$D23="Yes",'Table 2 Landscaping Inputs'!$B23*'Table 2 Landscaping Inputs'!H23,0)</f>
        <v>0</v>
      </c>
      <c r="G22" s="11">
        <f>IF('Table 2 Landscaping Inputs'!$D23="Yes",'Table 2 Landscaping Inputs'!$B23*'Table 2 Landscaping Inputs'!I23,0)</f>
        <v>0</v>
      </c>
      <c r="H22" s="11">
        <f>'Table 2 Landscaping Inputs'!E23*'Table 2 Landscaping Inputs'!$B23</f>
        <v>0</v>
      </c>
      <c r="I22" s="11">
        <f>'Table 2 Landscaping Inputs'!F23*'Table 2 Landscaping Inputs'!$B23</f>
        <v>0</v>
      </c>
      <c r="J22" s="11">
        <f>'Table 2 Landscaping Inputs'!G23*'Table 2 Landscaping Inputs'!$B23</f>
        <v>0</v>
      </c>
      <c r="K22" s="11">
        <f>'Table 2 Landscaping Inputs'!H23*'Table 2 Landscaping Inputs'!$B23</f>
        <v>0</v>
      </c>
      <c r="L22" s="11">
        <f>'Table 2 Landscaping Inputs'!I23*'Table 2 Landscaping Inputs'!$B23</f>
        <v>0</v>
      </c>
    </row>
    <row r="23" spans="1:12" ht="30" x14ac:dyDescent="0.25">
      <c r="A23" s="118"/>
      <c r="B23" s="41" t="s">
        <v>41</v>
      </c>
      <c r="C23" s="11">
        <f>IF('Table 2 Landscaping Inputs'!$D24="Yes",'Table 2 Landscaping Inputs'!$B24*'Table 2 Landscaping Inputs'!E24,0)</f>
        <v>0</v>
      </c>
      <c r="D23" s="11">
        <f>IF('Table 2 Landscaping Inputs'!$D24="Yes",'Table 2 Landscaping Inputs'!$B24*'Table 2 Landscaping Inputs'!F24,0)</f>
        <v>0</v>
      </c>
      <c r="E23" s="11">
        <f>IF('Table 2 Landscaping Inputs'!$D24="Yes",'Table 2 Landscaping Inputs'!$B24*'Table 2 Landscaping Inputs'!G24,0)</f>
        <v>0</v>
      </c>
      <c r="F23" s="11">
        <f>IF('Table 2 Landscaping Inputs'!$D24="Yes",'Table 2 Landscaping Inputs'!$B24*'Table 2 Landscaping Inputs'!H24,0)</f>
        <v>0</v>
      </c>
      <c r="G23" s="11">
        <f>IF('Table 2 Landscaping Inputs'!$D24="Yes",'Table 2 Landscaping Inputs'!$B24*'Table 2 Landscaping Inputs'!I24,0)</f>
        <v>0</v>
      </c>
      <c r="H23" s="11">
        <f>'Table 2 Landscaping Inputs'!E24*'Table 2 Landscaping Inputs'!$B24</f>
        <v>0</v>
      </c>
      <c r="I23" s="11">
        <f>'Table 2 Landscaping Inputs'!F24*'Table 2 Landscaping Inputs'!$B24</f>
        <v>0</v>
      </c>
      <c r="J23" s="11">
        <f>'Table 2 Landscaping Inputs'!G24*'Table 2 Landscaping Inputs'!$B24</f>
        <v>0</v>
      </c>
      <c r="K23" s="11">
        <f>'Table 2 Landscaping Inputs'!H24*'Table 2 Landscaping Inputs'!$B24</f>
        <v>0</v>
      </c>
      <c r="L23" s="11">
        <f>'Table 2 Landscaping Inputs'!I24*'Table 2 Landscaping Inputs'!$B24</f>
        <v>0</v>
      </c>
    </row>
    <row r="24" spans="1:12" x14ac:dyDescent="0.25">
      <c r="A24" s="118" t="s">
        <v>42</v>
      </c>
      <c r="B24" s="41" t="s">
        <v>43</v>
      </c>
      <c r="C24" s="11">
        <f>IF('Table 2 Landscaping Inputs'!$D25="Yes",'Table 2 Landscaping Inputs'!$B25*'Table 2 Landscaping Inputs'!E25,0)</f>
        <v>0</v>
      </c>
      <c r="D24" s="11">
        <f>IF('Table 2 Landscaping Inputs'!$D25="Yes",'Table 2 Landscaping Inputs'!$B25*'Table 2 Landscaping Inputs'!F25,0)</f>
        <v>0</v>
      </c>
      <c r="E24" s="11">
        <f>IF('Table 2 Landscaping Inputs'!$D25="Yes",'Table 2 Landscaping Inputs'!$B25*'Table 2 Landscaping Inputs'!G25,0)</f>
        <v>0</v>
      </c>
      <c r="F24" s="11">
        <f>IF('Table 2 Landscaping Inputs'!$D25="Yes",'Table 2 Landscaping Inputs'!$B25*'Table 2 Landscaping Inputs'!H25,0)</f>
        <v>0</v>
      </c>
      <c r="G24" s="11">
        <f>IF('Table 2 Landscaping Inputs'!$D25="Yes",'Table 2 Landscaping Inputs'!$B25*'Table 2 Landscaping Inputs'!I25,0)</f>
        <v>0</v>
      </c>
      <c r="H24" s="11">
        <f>'Table 2 Landscaping Inputs'!E25*'Table 2 Landscaping Inputs'!$B25</f>
        <v>0</v>
      </c>
      <c r="I24" s="11">
        <f>'Table 2 Landscaping Inputs'!F25*'Table 2 Landscaping Inputs'!$B25</f>
        <v>0</v>
      </c>
      <c r="J24" s="11">
        <f>'Table 2 Landscaping Inputs'!G25*'Table 2 Landscaping Inputs'!$B25</f>
        <v>0</v>
      </c>
      <c r="K24" s="11">
        <f>'Table 2 Landscaping Inputs'!H25*'Table 2 Landscaping Inputs'!$B25</f>
        <v>0</v>
      </c>
      <c r="L24" s="11">
        <f>'Table 2 Landscaping Inputs'!I25*'Table 2 Landscaping Inputs'!$B25</f>
        <v>0</v>
      </c>
    </row>
    <row r="25" spans="1:12" ht="30" x14ac:dyDescent="0.25">
      <c r="A25" s="118"/>
      <c r="B25" s="41" t="s">
        <v>44</v>
      </c>
      <c r="C25" s="11">
        <f>IF('Table 2 Landscaping Inputs'!$D26="Yes",'Table 2 Landscaping Inputs'!$B26*'Table 2 Landscaping Inputs'!E26,0)</f>
        <v>0</v>
      </c>
      <c r="D25" s="11">
        <f>IF('Table 2 Landscaping Inputs'!$D26="Yes",'Table 2 Landscaping Inputs'!$B26*'Table 2 Landscaping Inputs'!F26,0)</f>
        <v>0</v>
      </c>
      <c r="E25" s="11">
        <f>IF('Table 2 Landscaping Inputs'!$D26="Yes",'Table 2 Landscaping Inputs'!$B26*'Table 2 Landscaping Inputs'!G26,0)</f>
        <v>0</v>
      </c>
      <c r="F25" s="11">
        <f>IF('Table 2 Landscaping Inputs'!$D26="Yes",'Table 2 Landscaping Inputs'!$B26*'Table 2 Landscaping Inputs'!H26,0)</f>
        <v>0</v>
      </c>
      <c r="G25" s="11">
        <f>IF('Table 2 Landscaping Inputs'!$D26="Yes",'Table 2 Landscaping Inputs'!$B26*'Table 2 Landscaping Inputs'!I26,0)</f>
        <v>0</v>
      </c>
      <c r="H25" s="11">
        <f>'Table 2 Landscaping Inputs'!E26*'Table 2 Landscaping Inputs'!$B26</f>
        <v>0</v>
      </c>
      <c r="I25" s="11">
        <f>'Table 2 Landscaping Inputs'!F26*'Table 2 Landscaping Inputs'!$B26</f>
        <v>0</v>
      </c>
      <c r="J25" s="11">
        <f>'Table 2 Landscaping Inputs'!G26*'Table 2 Landscaping Inputs'!$B26</f>
        <v>0</v>
      </c>
      <c r="K25" s="11">
        <f>'Table 2 Landscaping Inputs'!H26*'Table 2 Landscaping Inputs'!$B26</f>
        <v>0</v>
      </c>
      <c r="L25" s="11">
        <f>'Table 2 Landscaping Inputs'!I26*'Table 2 Landscaping Inputs'!$B26</f>
        <v>0</v>
      </c>
    </row>
    <row r="26" spans="1:12" x14ac:dyDescent="0.25">
      <c r="A26" s="118"/>
      <c r="B26" s="41" t="s">
        <v>45</v>
      </c>
      <c r="C26" s="11">
        <f>IF('Table 2 Landscaping Inputs'!$D27="Yes",'Table 2 Landscaping Inputs'!$B27*'Table 2 Landscaping Inputs'!E27,0)</f>
        <v>0</v>
      </c>
      <c r="D26" s="11">
        <f>IF('Table 2 Landscaping Inputs'!$D27="Yes",'Table 2 Landscaping Inputs'!$B27*'Table 2 Landscaping Inputs'!F27,0)</f>
        <v>0</v>
      </c>
      <c r="E26" s="11">
        <f>IF('Table 2 Landscaping Inputs'!$D27="Yes",'Table 2 Landscaping Inputs'!$B27*'Table 2 Landscaping Inputs'!G27,0)</f>
        <v>0</v>
      </c>
      <c r="F26" s="11">
        <f>IF('Table 2 Landscaping Inputs'!$D27="Yes",'Table 2 Landscaping Inputs'!$B27*'Table 2 Landscaping Inputs'!H27,0)</f>
        <v>0</v>
      </c>
      <c r="G26" s="11">
        <f>IF('Table 2 Landscaping Inputs'!$D27="Yes",'Table 2 Landscaping Inputs'!$B27*'Table 2 Landscaping Inputs'!I27,0)</f>
        <v>0</v>
      </c>
      <c r="H26" s="11">
        <f>'Table 2 Landscaping Inputs'!E27*'Table 2 Landscaping Inputs'!$B27</f>
        <v>0</v>
      </c>
      <c r="I26" s="11">
        <f>'Table 2 Landscaping Inputs'!F27*'Table 2 Landscaping Inputs'!$B27</f>
        <v>0</v>
      </c>
      <c r="J26" s="11">
        <f>'Table 2 Landscaping Inputs'!G27*'Table 2 Landscaping Inputs'!$B27</f>
        <v>0</v>
      </c>
      <c r="K26" s="11">
        <f>'Table 2 Landscaping Inputs'!H27*'Table 2 Landscaping Inputs'!$B27</f>
        <v>0</v>
      </c>
      <c r="L26" s="11">
        <f>'Table 2 Landscaping Inputs'!I27*'Table 2 Landscaping Inputs'!$B27</f>
        <v>0</v>
      </c>
    </row>
    <row r="27" spans="1:12" x14ac:dyDescent="0.25">
      <c r="A27" s="118"/>
      <c r="B27" s="41" t="s">
        <v>46</v>
      </c>
      <c r="C27" s="11">
        <f>IF('Table 2 Landscaping Inputs'!$D28="Yes",'Table 2 Landscaping Inputs'!$B28*'Table 2 Landscaping Inputs'!E28,0)</f>
        <v>0</v>
      </c>
      <c r="D27" s="11">
        <f>IF('Table 2 Landscaping Inputs'!$D28="Yes",'Table 2 Landscaping Inputs'!$B28*'Table 2 Landscaping Inputs'!F28,0)</f>
        <v>0</v>
      </c>
      <c r="E27" s="11">
        <f>IF('Table 2 Landscaping Inputs'!$D28="Yes",'Table 2 Landscaping Inputs'!$B28*'Table 2 Landscaping Inputs'!G28,0)</f>
        <v>0</v>
      </c>
      <c r="F27" s="11">
        <f>IF('Table 2 Landscaping Inputs'!$D28="Yes",'Table 2 Landscaping Inputs'!$B28*'Table 2 Landscaping Inputs'!H28,0)</f>
        <v>0</v>
      </c>
      <c r="G27" s="11">
        <f>IF('Table 2 Landscaping Inputs'!$D28="Yes",'Table 2 Landscaping Inputs'!$B28*'Table 2 Landscaping Inputs'!I28,0)</f>
        <v>0</v>
      </c>
      <c r="H27" s="11">
        <f>'Table 2 Landscaping Inputs'!E28*'Table 2 Landscaping Inputs'!$B28</f>
        <v>0</v>
      </c>
      <c r="I27" s="11">
        <f>'Table 2 Landscaping Inputs'!F28*'Table 2 Landscaping Inputs'!$B28</f>
        <v>0</v>
      </c>
      <c r="J27" s="11">
        <f>'Table 2 Landscaping Inputs'!G28*'Table 2 Landscaping Inputs'!$B28</f>
        <v>0</v>
      </c>
      <c r="K27" s="11">
        <f>'Table 2 Landscaping Inputs'!H28*'Table 2 Landscaping Inputs'!$B28</f>
        <v>0</v>
      </c>
      <c r="L27" s="11">
        <f>'Table 2 Landscaping Inputs'!I28*'Table 2 Landscaping Inputs'!$B28</f>
        <v>0</v>
      </c>
    </row>
    <row r="28" spans="1:12" ht="30" x14ac:dyDescent="0.25">
      <c r="A28" s="118" t="s">
        <v>47</v>
      </c>
      <c r="B28" s="41" t="s">
        <v>48</v>
      </c>
      <c r="C28" s="11">
        <f>IF('Table 2 Landscaping Inputs'!$D29="Yes",'Table 2 Landscaping Inputs'!$B29*'Table 2 Landscaping Inputs'!E29,0)</f>
        <v>0</v>
      </c>
      <c r="D28" s="11">
        <f>IF('Table 2 Landscaping Inputs'!$D29="Yes",'Table 2 Landscaping Inputs'!$B29*'Table 2 Landscaping Inputs'!F29,0)</f>
        <v>0</v>
      </c>
      <c r="E28" s="11">
        <f>IF('Table 2 Landscaping Inputs'!$D29="Yes",'Table 2 Landscaping Inputs'!$B29*'Table 2 Landscaping Inputs'!G29,0)</f>
        <v>0</v>
      </c>
      <c r="F28" s="11">
        <f>IF('Table 2 Landscaping Inputs'!$D29="Yes",'Table 2 Landscaping Inputs'!$B29*'Table 2 Landscaping Inputs'!H29,0)</f>
        <v>0</v>
      </c>
      <c r="G28" s="11">
        <f>IF('Table 2 Landscaping Inputs'!$D29="Yes",'Table 2 Landscaping Inputs'!$B29*'Table 2 Landscaping Inputs'!I29,0)</f>
        <v>0</v>
      </c>
      <c r="H28" s="11">
        <f>'Table 2 Landscaping Inputs'!E29*'Table 2 Landscaping Inputs'!$B29</f>
        <v>0</v>
      </c>
      <c r="I28" s="11">
        <f>'Table 2 Landscaping Inputs'!F29*'Table 2 Landscaping Inputs'!$B29</f>
        <v>0</v>
      </c>
      <c r="J28" s="11">
        <f>'Table 2 Landscaping Inputs'!G29*'Table 2 Landscaping Inputs'!$B29</f>
        <v>0</v>
      </c>
      <c r="K28" s="11">
        <f>'Table 2 Landscaping Inputs'!H29*'Table 2 Landscaping Inputs'!$B29</f>
        <v>0</v>
      </c>
      <c r="L28" s="11">
        <f>'Table 2 Landscaping Inputs'!I29*'Table 2 Landscaping Inputs'!$B29</f>
        <v>0</v>
      </c>
    </row>
    <row r="29" spans="1:12" x14ac:dyDescent="0.25">
      <c r="A29" s="118"/>
      <c r="B29" s="41" t="s">
        <v>49</v>
      </c>
      <c r="C29" s="11">
        <f>IF('Table 2 Landscaping Inputs'!$D30="Yes",'Table 2 Landscaping Inputs'!$B30*'Table 2 Landscaping Inputs'!E30,0)</f>
        <v>0</v>
      </c>
      <c r="D29" s="11">
        <f>IF('Table 2 Landscaping Inputs'!$D30="Yes",'Table 2 Landscaping Inputs'!$B30*'Table 2 Landscaping Inputs'!F30,0)</f>
        <v>0</v>
      </c>
      <c r="E29" s="11">
        <f>IF('Table 2 Landscaping Inputs'!$D30="Yes",'Table 2 Landscaping Inputs'!$B30*'Table 2 Landscaping Inputs'!G30,0)</f>
        <v>0</v>
      </c>
      <c r="F29" s="11">
        <f>IF('Table 2 Landscaping Inputs'!$D30="Yes",'Table 2 Landscaping Inputs'!$B30*'Table 2 Landscaping Inputs'!H30,0)</f>
        <v>0</v>
      </c>
      <c r="G29" s="11">
        <f>IF('Table 2 Landscaping Inputs'!$D30="Yes",'Table 2 Landscaping Inputs'!$B30*'Table 2 Landscaping Inputs'!I30,0)</f>
        <v>0</v>
      </c>
      <c r="H29" s="11">
        <f>'Table 2 Landscaping Inputs'!E30*'Table 2 Landscaping Inputs'!$B30</f>
        <v>0</v>
      </c>
      <c r="I29" s="11">
        <f>'Table 2 Landscaping Inputs'!F30*'Table 2 Landscaping Inputs'!$B30</f>
        <v>0</v>
      </c>
      <c r="J29" s="11">
        <f>'Table 2 Landscaping Inputs'!G30*'Table 2 Landscaping Inputs'!$B30</f>
        <v>0</v>
      </c>
      <c r="K29" s="11">
        <f>'Table 2 Landscaping Inputs'!H30*'Table 2 Landscaping Inputs'!$B30</f>
        <v>0</v>
      </c>
      <c r="L29" s="11">
        <f>'Table 2 Landscaping Inputs'!I30*'Table 2 Landscaping Inputs'!$B30</f>
        <v>0</v>
      </c>
    </row>
    <row r="30" spans="1:12" ht="30" x14ac:dyDescent="0.25">
      <c r="A30" s="118"/>
      <c r="B30" s="41" t="s">
        <v>80</v>
      </c>
      <c r="C30" s="11">
        <f>IF('Table 2 Landscaping Inputs'!$D31="Yes",'Table 2 Landscaping Inputs'!$B31*'Table 2 Landscaping Inputs'!E31,0)</f>
        <v>0</v>
      </c>
      <c r="D30" s="11">
        <f>IF('Table 2 Landscaping Inputs'!$D31="Yes",'Table 2 Landscaping Inputs'!$B31*'Table 2 Landscaping Inputs'!F31,0)</f>
        <v>0</v>
      </c>
      <c r="E30" s="11">
        <f>IF('Table 2 Landscaping Inputs'!$D31="Yes",'Table 2 Landscaping Inputs'!$B31*'Table 2 Landscaping Inputs'!G31,0)</f>
        <v>0</v>
      </c>
      <c r="F30" s="11">
        <f>IF('Table 2 Landscaping Inputs'!$D31="Yes",'Table 2 Landscaping Inputs'!$B31*'Table 2 Landscaping Inputs'!H31,0)</f>
        <v>0</v>
      </c>
      <c r="G30" s="11">
        <f>IF('Table 2 Landscaping Inputs'!$D31="Yes",'Table 2 Landscaping Inputs'!$B31*'Table 2 Landscaping Inputs'!I31,0)</f>
        <v>0</v>
      </c>
      <c r="H30" s="11">
        <f>'Table 2 Landscaping Inputs'!E31*'Table 2 Landscaping Inputs'!$B31</f>
        <v>0</v>
      </c>
      <c r="I30" s="11">
        <f>'Table 2 Landscaping Inputs'!F31*'Table 2 Landscaping Inputs'!$B31</f>
        <v>0</v>
      </c>
      <c r="J30" s="11">
        <f>'Table 2 Landscaping Inputs'!G31*'Table 2 Landscaping Inputs'!$B31</f>
        <v>0</v>
      </c>
      <c r="K30" s="11">
        <f>'Table 2 Landscaping Inputs'!H31*'Table 2 Landscaping Inputs'!$B31</f>
        <v>0</v>
      </c>
      <c r="L30" s="11">
        <f>'Table 2 Landscaping Inputs'!I31*'Table 2 Landscaping Inputs'!$B31</f>
        <v>0</v>
      </c>
    </row>
    <row r="31" spans="1:12" ht="45" x14ac:dyDescent="0.25">
      <c r="A31" s="17" t="s">
        <v>81</v>
      </c>
      <c r="B31" s="17" t="s">
        <v>82</v>
      </c>
      <c r="C31" s="11">
        <f>IF('Table 2 Landscaping Inputs'!$D32="Yes",'Table 2 Landscaping Inputs'!$B32*'Table 2 Landscaping Inputs'!E32,0)</f>
        <v>0</v>
      </c>
      <c r="D31" s="11">
        <f>IF('Table 2 Landscaping Inputs'!$D32="Yes",'Table 2 Landscaping Inputs'!$B32*'Table 2 Landscaping Inputs'!F32,0)</f>
        <v>0</v>
      </c>
      <c r="E31" s="11">
        <f>IF('Table 2 Landscaping Inputs'!$D32="Yes",'Table 2 Landscaping Inputs'!$B32*'Table 2 Landscaping Inputs'!G32,0)</f>
        <v>0</v>
      </c>
      <c r="F31" s="11">
        <f>IF('Table 2 Landscaping Inputs'!$D32="Yes",'Table 2 Landscaping Inputs'!$B32*'Table 2 Landscaping Inputs'!H32,0)</f>
        <v>0</v>
      </c>
      <c r="G31" s="11">
        <f>IF('Table 2 Landscaping Inputs'!$D32="Yes",'Table 2 Landscaping Inputs'!$B32*'Table 2 Landscaping Inputs'!I32,0)</f>
        <v>0</v>
      </c>
      <c r="H31" s="11">
        <f>'Table 2 Landscaping Inputs'!E32*'Table 2 Landscaping Inputs'!$B32</f>
        <v>0</v>
      </c>
      <c r="I31" s="11">
        <f>'Table 2 Landscaping Inputs'!F32*'Table 2 Landscaping Inputs'!$B32</f>
        <v>0</v>
      </c>
      <c r="J31" s="11">
        <f>'Table 2 Landscaping Inputs'!G32*'Table 2 Landscaping Inputs'!$B32</f>
        <v>0</v>
      </c>
      <c r="K31" s="11">
        <f>'Table 2 Landscaping Inputs'!H32*'Table 2 Landscaping Inputs'!$B32</f>
        <v>0</v>
      </c>
      <c r="L31" s="11">
        <f>'Table 2 Landscaping Inputs'!I32*'Table 2 Landscaping Inputs'!$B32</f>
        <v>0</v>
      </c>
    </row>
    <row r="32" spans="1:12" ht="30" x14ac:dyDescent="0.25">
      <c r="A32" s="118" t="s">
        <v>83</v>
      </c>
      <c r="B32" s="41" t="s">
        <v>84</v>
      </c>
      <c r="C32" s="11">
        <f>IF('Table 2 Landscaping Inputs'!$D33="Yes",'Table 2 Landscaping Inputs'!$B33*'Table 2 Landscaping Inputs'!E33,0)</f>
        <v>0</v>
      </c>
      <c r="D32" s="11">
        <f>IF('Table 2 Landscaping Inputs'!$D33="Yes",'Table 2 Landscaping Inputs'!$B33*'Table 2 Landscaping Inputs'!F33,0)</f>
        <v>0</v>
      </c>
      <c r="E32" s="11">
        <f>IF('Table 2 Landscaping Inputs'!$D33="Yes",'Table 2 Landscaping Inputs'!$B33*'Table 2 Landscaping Inputs'!G33,0)</f>
        <v>0</v>
      </c>
      <c r="F32" s="11">
        <f>IF('Table 2 Landscaping Inputs'!$D33="Yes",'Table 2 Landscaping Inputs'!$B33*'Table 2 Landscaping Inputs'!H33,0)</f>
        <v>0</v>
      </c>
      <c r="G32" s="11">
        <f>IF('Table 2 Landscaping Inputs'!$D33="Yes",'Table 2 Landscaping Inputs'!$B33*'Table 2 Landscaping Inputs'!I33,0)</f>
        <v>0</v>
      </c>
      <c r="H32" s="11">
        <f>'Table 2 Landscaping Inputs'!E33*'Table 2 Landscaping Inputs'!$B33</f>
        <v>0</v>
      </c>
      <c r="I32" s="11">
        <f>'Table 2 Landscaping Inputs'!F33*'Table 2 Landscaping Inputs'!$B33</f>
        <v>0</v>
      </c>
      <c r="J32" s="11">
        <f>'Table 2 Landscaping Inputs'!G33*'Table 2 Landscaping Inputs'!$B33</f>
        <v>0</v>
      </c>
      <c r="K32" s="11">
        <f>'Table 2 Landscaping Inputs'!H33*'Table 2 Landscaping Inputs'!$B33</f>
        <v>0</v>
      </c>
      <c r="L32" s="11">
        <f>'Table 2 Landscaping Inputs'!I33*'Table 2 Landscaping Inputs'!$B33</f>
        <v>0</v>
      </c>
    </row>
    <row r="33" spans="1:12" ht="75" x14ac:dyDescent="0.25">
      <c r="A33" s="118"/>
      <c r="B33" s="41" t="s">
        <v>85</v>
      </c>
      <c r="C33" s="11">
        <f>IF('Table 2 Landscaping Inputs'!$D34="Yes",'Table 2 Landscaping Inputs'!$B34*'Table 2 Landscaping Inputs'!E34,0)</f>
        <v>0</v>
      </c>
      <c r="D33" s="11">
        <f>IF('Table 2 Landscaping Inputs'!$D34="Yes",'Table 2 Landscaping Inputs'!$B34*'Table 2 Landscaping Inputs'!F34,0)</f>
        <v>0</v>
      </c>
      <c r="E33" s="11">
        <f>IF('Table 2 Landscaping Inputs'!$D34="Yes",'Table 2 Landscaping Inputs'!$B34*'Table 2 Landscaping Inputs'!G34,0)</f>
        <v>0</v>
      </c>
      <c r="F33" s="11">
        <f>IF('Table 2 Landscaping Inputs'!$D34="Yes",'Table 2 Landscaping Inputs'!$B34*'Table 2 Landscaping Inputs'!H34,0)</f>
        <v>0</v>
      </c>
      <c r="G33" s="11">
        <f>IF('Table 2 Landscaping Inputs'!$D34="Yes",'Table 2 Landscaping Inputs'!$B34*'Table 2 Landscaping Inputs'!I34,0)</f>
        <v>0</v>
      </c>
      <c r="H33" s="11">
        <f>'Table 2 Landscaping Inputs'!E34*'Table 2 Landscaping Inputs'!$B34</f>
        <v>0</v>
      </c>
      <c r="I33" s="11">
        <f>'Table 2 Landscaping Inputs'!F34*'Table 2 Landscaping Inputs'!$B34</f>
        <v>0</v>
      </c>
      <c r="J33" s="11">
        <f>'Table 2 Landscaping Inputs'!G34*'Table 2 Landscaping Inputs'!$B34</f>
        <v>0</v>
      </c>
      <c r="K33" s="11">
        <f>'Table 2 Landscaping Inputs'!H34*'Table 2 Landscaping Inputs'!$B34</f>
        <v>0</v>
      </c>
      <c r="L33" s="11">
        <f>'Table 2 Landscaping Inputs'!I34*'Table 2 Landscaping Inputs'!$B34</f>
        <v>0</v>
      </c>
    </row>
    <row r="34" spans="1:12" x14ac:dyDescent="0.25">
      <c r="A34" s="118" t="s">
        <v>86</v>
      </c>
      <c r="B34" s="41" t="s">
        <v>87</v>
      </c>
      <c r="C34" s="11">
        <f>IF('Table 2 Landscaping Inputs'!$D35="Yes",'Table 2 Landscaping Inputs'!$B35*'Table 2 Landscaping Inputs'!E35,0)</f>
        <v>0</v>
      </c>
      <c r="D34" s="11">
        <f>IF('Table 2 Landscaping Inputs'!$D35="Yes",'Table 2 Landscaping Inputs'!$B35*'Table 2 Landscaping Inputs'!F35,0)</f>
        <v>0</v>
      </c>
      <c r="E34" s="11">
        <f>IF('Table 2 Landscaping Inputs'!$D35="Yes",'Table 2 Landscaping Inputs'!$B35*'Table 2 Landscaping Inputs'!G35,0)</f>
        <v>0</v>
      </c>
      <c r="F34" s="11">
        <f>IF('Table 2 Landscaping Inputs'!$D35="Yes",'Table 2 Landscaping Inputs'!$B35*'Table 2 Landscaping Inputs'!H35,0)</f>
        <v>0</v>
      </c>
      <c r="G34" s="11">
        <f>IF('Table 2 Landscaping Inputs'!$D35="Yes",'Table 2 Landscaping Inputs'!$B35*'Table 2 Landscaping Inputs'!I35,0)</f>
        <v>0</v>
      </c>
      <c r="H34" s="11">
        <f>'Table 2 Landscaping Inputs'!E35*'Table 2 Landscaping Inputs'!$B35</f>
        <v>0</v>
      </c>
      <c r="I34" s="11">
        <f>'Table 2 Landscaping Inputs'!F35*'Table 2 Landscaping Inputs'!$B35</f>
        <v>0</v>
      </c>
      <c r="J34" s="11">
        <f>'Table 2 Landscaping Inputs'!G35*'Table 2 Landscaping Inputs'!$B35</f>
        <v>0</v>
      </c>
      <c r="K34" s="11">
        <f>'Table 2 Landscaping Inputs'!H35*'Table 2 Landscaping Inputs'!$B35</f>
        <v>0</v>
      </c>
      <c r="L34" s="11">
        <f>'Table 2 Landscaping Inputs'!I35*'Table 2 Landscaping Inputs'!$B35</f>
        <v>0</v>
      </c>
    </row>
    <row r="35" spans="1:12" ht="45" x14ac:dyDescent="0.25">
      <c r="A35" s="118"/>
      <c r="B35" s="41" t="s">
        <v>88</v>
      </c>
      <c r="C35" s="11">
        <f>IF('Table 2 Landscaping Inputs'!$D36="Yes",'Table 2 Landscaping Inputs'!$B36*'Table 2 Landscaping Inputs'!E36,0)</f>
        <v>0</v>
      </c>
      <c r="D35" s="11">
        <f>IF('Table 2 Landscaping Inputs'!$D36="Yes",'Table 2 Landscaping Inputs'!$B36*'Table 2 Landscaping Inputs'!F36,0)</f>
        <v>0</v>
      </c>
      <c r="E35" s="11">
        <f>IF('Table 2 Landscaping Inputs'!$D36="Yes",'Table 2 Landscaping Inputs'!$B36*'Table 2 Landscaping Inputs'!G36,0)</f>
        <v>0</v>
      </c>
      <c r="F35" s="11">
        <f>IF('Table 2 Landscaping Inputs'!$D36="Yes",'Table 2 Landscaping Inputs'!$B36*'Table 2 Landscaping Inputs'!H36,0)</f>
        <v>0</v>
      </c>
      <c r="G35" s="11">
        <f>IF('Table 2 Landscaping Inputs'!$D36="Yes",'Table 2 Landscaping Inputs'!$B36*'Table 2 Landscaping Inputs'!I36,0)</f>
        <v>0</v>
      </c>
      <c r="H35" s="11">
        <f>'Table 2 Landscaping Inputs'!E36*'Table 2 Landscaping Inputs'!$B36</f>
        <v>0</v>
      </c>
      <c r="I35" s="11">
        <f>'Table 2 Landscaping Inputs'!F36*'Table 2 Landscaping Inputs'!$B36</f>
        <v>0</v>
      </c>
      <c r="J35" s="11">
        <f>'Table 2 Landscaping Inputs'!G36*'Table 2 Landscaping Inputs'!$B36</f>
        <v>0</v>
      </c>
      <c r="K35" s="11">
        <f>'Table 2 Landscaping Inputs'!H36*'Table 2 Landscaping Inputs'!$B36</f>
        <v>0</v>
      </c>
      <c r="L35" s="11">
        <f>'Table 2 Landscaping Inputs'!I36*'Table 2 Landscaping Inputs'!$B36</f>
        <v>0</v>
      </c>
    </row>
    <row r="36" spans="1:12" x14ac:dyDescent="0.25">
      <c r="A36" s="118"/>
      <c r="B36" s="41" t="s">
        <v>89</v>
      </c>
      <c r="C36" s="11">
        <f>IF('Table 2 Landscaping Inputs'!$D37="Yes",'Table 2 Landscaping Inputs'!$B37*'Table 2 Landscaping Inputs'!E37,0)</f>
        <v>0</v>
      </c>
      <c r="D36" s="11">
        <f>IF('Table 2 Landscaping Inputs'!$D37="Yes",'Table 2 Landscaping Inputs'!$B37*'Table 2 Landscaping Inputs'!F37,0)</f>
        <v>0</v>
      </c>
      <c r="E36" s="11">
        <f>IF('Table 2 Landscaping Inputs'!$D37="Yes",'Table 2 Landscaping Inputs'!$B37*'Table 2 Landscaping Inputs'!G37,0)</f>
        <v>0</v>
      </c>
      <c r="F36" s="11">
        <f>IF('Table 2 Landscaping Inputs'!$D37="Yes",'Table 2 Landscaping Inputs'!$B37*'Table 2 Landscaping Inputs'!H37,0)</f>
        <v>0</v>
      </c>
      <c r="G36" s="11">
        <f>IF('Table 2 Landscaping Inputs'!$D37="Yes",'Table 2 Landscaping Inputs'!$B37*'Table 2 Landscaping Inputs'!I37,0)</f>
        <v>0</v>
      </c>
      <c r="H36" s="11">
        <f>'Table 2 Landscaping Inputs'!E37*'Table 2 Landscaping Inputs'!$B37</f>
        <v>0</v>
      </c>
      <c r="I36" s="11">
        <f>'Table 2 Landscaping Inputs'!F37*'Table 2 Landscaping Inputs'!$B37</f>
        <v>0</v>
      </c>
      <c r="J36" s="11">
        <f>'Table 2 Landscaping Inputs'!G37*'Table 2 Landscaping Inputs'!$B37</f>
        <v>0</v>
      </c>
      <c r="K36" s="11">
        <f>'Table 2 Landscaping Inputs'!H37*'Table 2 Landscaping Inputs'!$B37</f>
        <v>0</v>
      </c>
      <c r="L36" s="11">
        <f>'Table 2 Landscaping Inputs'!I37*'Table 2 Landscaping Inputs'!$B37</f>
        <v>0</v>
      </c>
    </row>
    <row r="37" spans="1:12" x14ac:dyDescent="0.25">
      <c r="A37" s="118"/>
      <c r="B37" s="41" t="s">
        <v>90</v>
      </c>
      <c r="C37" s="11">
        <f>IF('Table 2 Landscaping Inputs'!$D38="Yes",'Table 2 Landscaping Inputs'!$B38*'Table 2 Landscaping Inputs'!E38,0)</f>
        <v>0</v>
      </c>
      <c r="D37" s="11">
        <f>IF('Table 2 Landscaping Inputs'!$D38="Yes",'Table 2 Landscaping Inputs'!$B38*'Table 2 Landscaping Inputs'!F38,0)</f>
        <v>0</v>
      </c>
      <c r="E37" s="11">
        <f>IF('Table 2 Landscaping Inputs'!$D38="Yes",'Table 2 Landscaping Inputs'!$B38*'Table 2 Landscaping Inputs'!G38,0)</f>
        <v>0</v>
      </c>
      <c r="F37" s="11">
        <f>IF('Table 2 Landscaping Inputs'!$D38="Yes",'Table 2 Landscaping Inputs'!$B38*'Table 2 Landscaping Inputs'!H38,0)</f>
        <v>0</v>
      </c>
      <c r="G37" s="11">
        <f>IF('Table 2 Landscaping Inputs'!$D38="Yes",'Table 2 Landscaping Inputs'!$B38*'Table 2 Landscaping Inputs'!I38,0)</f>
        <v>0</v>
      </c>
      <c r="H37" s="11">
        <f>'Table 2 Landscaping Inputs'!E38*'Table 2 Landscaping Inputs'!$B38</f>
        <v>0</v>
      </c>
      <c r="I37" s="11">
        <f>'Table 2 Landscaping Inputs'!F38*'Table 2 Landscaping Inputs'!$B38</f>
        <v>0</v>
      </c>
      <c r="J37" s="11">
        <f>'Table 2 Landscaping Inputs'!G38*'Table 2 Landscaping Inputs'!$B38</f>
        <v>0</v>
      </c>
      <c r="K37" s="11">
        <f>'Table 2 Landscaping Inputs'!H38*'Table 2 Landscaping Inputs'!$B38</f>
        <v>0</v>
      </c>
      <c r="L37" s="11">
        <f>'Table 2 Landscaping Inputs'!I38*'Table 2 Landscaping Inputs'!$B38</f>
        <v>0</v>
      </c>
    </row>
    <row r="38" spans="1:12" ht="30" x14ac:dyDescent="0.25">
      <c r="A38" s="118"/>
      <c r="B38" s="41" t="s">
        <v>91</v>
      </c>
      <c r="C38" s="11">
        <f>IF('Table 2 Landscaping Inputs'!$D39="Yes",'Table 2 Landscaping Inputs'!$B39*'Table 2 Landscaping Inputs'!E39,0)</f>
        <v>0</v>
      </c>
      <c r="D38" s="11">
        <f>IF('Table 2 Landscaping Inputs'!$D39="Yes",'Table 2 Landscaping Inputs'!$B39*'Table 2 Landscaping Inputs'!F39,0)</f>
        <v>0</v>
      </c>
      <c r="E38" s="11">
        <f>IF('Table 2 Landscaping Inputs'!$D39="Yes",'Table 2 Landscaping Inputs'!$B39*'Table 2 Landscaping Inputs'!G39,0)</f>
        <v>0</v>
      </c>
      <c r="F38" s="11">
        <f>IF('Table 2 Landscaping Inputs'!$D39="Yes",'Table 2 Landscaping Inputs'!$B39*'Table 2 Landscaping Inputs'!H39,0)</f>
        <v>0</v>
      </c>
      <c r="G38" s="11">
        <f>IF('Table 2 Landscaping Inputs'!$D39="Yes",'Table 2 Landscaping Inputs'!$B39*'Table 2 Landscaping Inputs'!I39,0)</f>
        <v>0</v>
      </c>
      <c r="H38" s="11">
        <f>'Table 2 Landscaping Inputs'!E39*'Table 2 Landscaping Inputs'!$B39</f>
        <v>0</v>
      </c>
      <c r="I38" s="11">
        <f>'Table 2 Landscaping Inputs'!F39*'Table 2 Landscaping Inputs'!$B39</f>
        <v>0</v>
      </c>
      <c r="J38" s="11">
        <f>'Table 2 Landscaping Inputs'!G39*'Table 2 Landscaping Inputs'!$B39</f>
        <v>0</v>
      </c>
      <c r="K38" s="11">
        <f>'Table 2 Landscaping Inputs'!H39*'Table 2 Landscaping Inputs'!$B39</f>
        <v>0</v>
      </c>
      <c r="L38" s="11">
        <f>'Table 2 Landscaping Inputs'!I39*'Table 2 Landscaping Inputs'!$B39</f>
        <v>0</v>
      </c>
    </row>
    <row r="39" spans="1:12" x14ac:dyDescent="0.25">
      <c r="A39" s="118"/>
      <c r="B39" s="41" t="s">
        <v>92</v>
      </c>
      <c r="C39" s="11">
        <f>IF('Table 2 Landscaping Inputs'!$D40="Yes",'Table 2 Landscaping Inputs'!$B40*'Table 2 Landscaping Inputs'!E40,0)</f>
        <v>0</v>
      </c>
      <c r="D39" s="11">
        <f>IF('Table 2 Landscaping Inputs'!$D40="Yes",'Table 2 Landscaping Inputs'!$B40*'Table 2 Landscaping Inputs'!F40,0)</f>
        <v>0</v>
      </c>
      <c r="E39" s="11">
        <f>IF('Table 2 Landscaping Inputs'!$D40="Yes",'Table 2 Landscaping Inputs'!$B40*'Table 2 Landscaping Inputs'!G40,0)</f>
        <v>0</v>
      </c>
      <c r="F39" s="11">
        <f>IF('Table 2 Landscaping Inputs'!$D40="Yes",'Table 2 Landscaping Inputs'!$B40*'Table 2 Landscaping Inputs'!H40,0)</f>
        <v>0</v>
      </c>
      <c r="G39" s="11">
        <f>IF('Table 2 Landscaping Inputs'!$D40="Yes",'Table 2 Landscaping Inputs'!$B40*'Table 2 Landscaping Inputs'!I40,0)</f>
        <v>0</v>
      </c>
      <c r="H39" s="11">
        <f>'Table 2 Landscaping Inputs'!E40*'Table 2 Landscaping Inputs'!$B40</f>
        <v>0</v>
      </c>
      <c r="I39" s="11">
        <f>'Table 2 Landscaping Inputs'!F40*'Table 2 Landscaping Inputs'!$B40</f>
        <v>0</v>
      </c>
      <c r="J39" s="11">
        <f>'Table 2 Landscaping Inputs'!G40*'Table 2 Landscaping Inputs'!$B40</f>
        <v>0</v>
      </c>
      <c r="K39" s="11">
        <f>'Table 2 Landscaping Inputs'!H40*'Table 2 Landscaping Inputs'!$B40</f>
        <v>0</v>
      </c>
      <c r="L39" s="11">
        <f>'Table 2 Landscaping Inputs'!I40*'Table 2 Landscaping Inputs'!$B40</f>
        <v>0</v>
      </c>
    </row>
    <row r="40" spans="1:12" x14ac:dyDescent="0.25">
      <c r="A40" s="118"/>
      <c r="B40" s="41" t="s">
        <v>93</v>
      </c>
      <c r="C40" s="11">
        <f>IF('Table 2 Landscaping Inputs'!$D41="Yes",'Table 2 Landscaping Inputs'!$B41*'Table 2 Landscaping Inputs'!E41,0)</f>
        <v>0</v>
      </c>
      <c r="D40" s="11">
        <f>IF('Table 2 Landscaping Inputs'!$D41="Yes",'Table 2 Landscaping Inputs'!$B41*'Table 2 Landscaping Inputs'!F41,0)</f>
        <v>0</v>
      </c>
      <c r="E40" s="11">
        <f>IF('Table 2 Landscaping Inputs'!$D41="Yes",'Table 2 Landscaping Inputs'!$B41*'Table 2 Landscaping Inputs'!G41,0)</f>
        <v>0</v>
      </c>
      <c r="F40" s="11">
        <f>IF('Table 2 Landscaping Inputs'!$D41="Yes",'Table 2 Landscaping Inputs'!$B41*'Table 2 Landscaping Inputs'!H41,0)</f>
        <v>0</v>
      </c>
      <c r="G40" s="11">
        <f>IF('Table 2 Landscaping Inputs'!$D41="Yes",'Table 2 Landscaping Inputs'!$B41*'Table 2 Landscaping Inputs'!I41,0)</f>
        <v>0</v>
      </c>
      <c r="H40" s="11">
        <f>'Table 2 Landscaping Inputs'!E41*'Table 2 Landscaping Inputs'!$B41</f>
        <v>0</v>
      </c>
      <c r="I40" s="11">
        <f>'Table 2 Landscaping Inputs'!F41*'Table 2 Landscaping Inputs'!$B41</f>
        <v>0</v>
      </c>
      <c r="J40" s="11">
        <f>'Table 2 Landscaping Inputs'!G41*'Table 2 Landscaping Inputs'!$B41</f>
        <v>0</v>
      </c>
      <c r="K40" s="11">
        <f>'Table 2 Landscaping Inputs'!H41*'Table 2 Landscaping Inputs'!$B41</f>
        <v>0</v>
      </c>
      <c r="L40" s="11">
        <f>'Table 2 Landscaping Inputs'!I41*'Table 2 Landscaping Inputs'!$B41</f>
        <v>0</v>
      </c>
    </row>
    <row r="41" spans="1:12" x14ac:dyDescent="0.25">
      <c r="A41" s="118"/>
      <c r="B41" s="41" t="s">
        <v>94</v>
      </c>
      <c r="C41" s="11">
        <f>IF('Table 2 Landscaping Inputs'!$D42="Yes",'Table 2 Landscaping Inputs'!$B42*'Table 2 Landscaping Inputs'!E42,0)</f>
        <v>0</v>
      </c>
      <c r="D41" s="11">
        <f>IF('Table 2 Landscaping Inputs'!$D42="Yes",'Table 2 Landscaping Inputs'!$B42*'Table 2 Landscaping Inputs'!F42,0)</f>
        <v>0</v>
      </c>
      <c r="E41" s="11">
        <f>IF('Table 2 Landscaping Inputs'!$D42="Yes",'Table 2 Landscaping Inputs'!$B42*'Table 2 Landscaping Inputs'!G42,0)</f>
        <v>0</v>
      </c>
      <c r="F41" s="11">
        <f>IF('Table 2 Landscaping Inputs'!$D42="Yes",'Table 2 Landscaping Inputs'!$B42*'Table 2 Landscaping Inputs'!H42,0)</f>
        <v>0</v>
      </c>
      <c r="G41" s="11">
        <f>IF('Table 2 Landscaping Inputs'!$D42="Yes",'Table 2 Landscaping Inputs'!$B42*'Table 2 Landscaping Inputs'!I42,0)</f>
        <v>0</v>
      </c>
      <c r="H41" s="11">
        <f>'Table 2 Landscaping Inputs'!E42*'Table 2 Landscaping Inputs'!$B42</f>
        <v>0</v>
      </c>
      <c r="I41" s="11">
        <f>'Table 2 Landscaping Inputs'!F42*'Table 2 Landscaping Inputs'!$B42</f>
        <v>0</v>
      </c>
      <c r="J41" s="11">
        <f>'Table 2 Landscaping Inputs'!G42*'Table 2 Landscaping Inputs'!$B42</f>
        <v>0</v>
      </c>
      <c r="K41" s="11">
        <f>'Table 2 Landscaping Inputs'!H42*'Table 2 Landscaping Inputs'!$B42</f>
        <v>0</v>
      </c>
      <c r="L41" s="11">
        <f>'Table 2 Landscaping Inputs'!I42*'Table 2 Landscaping Inputs'!$B42</f>
        <v>0</v>
      </c>
    </row>
    <row r="42" spans="1:12" x14ac:dyDescent="0.25">
      <c r="A42" s="118"/>
      <c r="B42" s="41" t="s">
        <v>95</v>
      </c>
      <c r="C42" s="11">
        <f>IF('Table 2 Landscaping Inputs'!$D43="Yes",'Table 2 Landscaping Inputs'!$B43*'Table 2 Landscaping Inputs'!E43,0)</f>
        <v>0</v>
      </c>
      <c r="D42" s="11">
        <f>IF('Table 2 Landscaping Inputs'!$D43="Yes",'Table 2 Landscaping Inputs'!$B43*'Table 2 Landscaping Inputs'!F43,0)</f>
        <v>0</v>
      </c>
      <c r="E42" s="11">
        <f>IF('Table 2 Landscaping Inputs'!$D43="Yes",'Table 2 Landscaping Inputs'!$B43*'Table 2 Landscaping Inputs'!G43,0)</f>
        <v>0</v>
      </c>
      <c r="F42" s="11">
        <f>IF('Table 2 Landscaping Inputs'!$D43="Yes",'Table 2 Landscaping Inputs'!$B43*'Table 2 Landscaping Inputs'!H43,0)</f>
        <v>0</v>
      </c>
      <c r="G42" s="11">
        <f>IF('Table 2 Landscaping Inputs'!$D43="Yes",'Table 2 Landscaping Inputs'!$B43*'Table 2 Landscaping Inputs'!I43,0)</f>
        <v>0</v>
      </c>
      <c r="H42" s="11">
        <f>'Table 2 Landscaping Inputs'!E43*'Table 2 Landscaping Inputs'!$B43</f>
        <v>0</v>
      </c>
      <c r="I42" s="11">
        <f>'Table 2 Landscaping Inputs'!F43*'Table 2 Landscaping Inputs'!$B43</f>
        <v>0</v>
      </c>
      <c r="J42" s="11">
        <f>'Table 2 Landscaping Inputs'!G43*'Table 2 Landscaping Inputs'!$B43</f>
        <v>0</v>
      </c>
      <c r="K42" s="11">
        <f>'Table 2 Landscaping Inputs'!H43*'Table 2 Landscaping Inputs'!$B43</f>
        <v>0</v>
      </c>
      <c r="L42" s="11">
        <f>'Table 2 Landscaping Inputs'!I43*'Table 2 Landscaping Inputs'!$B43</f>
        <v>0</v>
      </c>
    </row>
    <row r="43" spans="1:12" ht="45" x14ac:dyDescent="0.25">
      <c r="A43" s="17" t="s">
        <v>96</v>
      </c>
      <c r="B43" s="17" t="s">
        <v>97</v>
      </c>
      <c r="C43" s="11">
        <f>IF('Table 2 Landscaping Inputs'!$D44="Yes",'Table 2 Landscaping Inputs'!$B44*'Table 2 Landscaping Inputs'!E44,0)</f>
        <v>0</v>
      </c>
      <c r="D43" s="11">
        <f>IF('Table 2 Landscaping Inputs'!$D44="Yes",'Table 2 Landscaping Inputs'!$B44*'Table 2 Landscaping Inputs'!F44,0)</f>
        <v>0</v>
      </c>
      <c r="E43" s="11">
        <f>IF('Table 2 Landscaping Inputs'!$D44="Yes",'Table 2 Landscaping Inputs'!$B44*'Table 2 Landscaping Inputs'!G44,0)</f>
        <v>0</v>
      </c>
      <c r="F43" s="11">
        <f>IF('Table 2 Landscaping Inputs'!$D44="Yes",'Table 2 Landscaping Inputs'!$B44*'Table 2 Landscaping Inputs'!H44,0)</f>
        <v>0</v>
      </c>
      <c r="G43" s="11">
        <f>IF('Table 2 Landscaping Inputs'!$D44="Yes",'Table 2 Landscaping Inputs'!$B44*'Table 2 Landscaping Inputs'!I44,0)</f>
        <v>0</v>
      </c>
      <c r="H43" s="11">
        <f>'Table 2 Landscaping Inputs'!E44*'Table 2 Landscaping Inputs'!$B44</f>
        <v>0</v>
      </c>
      <c r="I43" s="11">
        <f>'Table 2 Landscaping Inputs'!F44*'Table 2 Landscaping Inputs'!$B44</f>
        <v>0</v>
      </c>
      <c r="J43" s="11">
        <f>'Table 2 Landscaping Inputs'!G44*'Table 2 Landscaping Inputs'!$B44</f>
        <v>0</v>
      </c>
      <c r="K43" s="11">
        <f>'Table 2 Landscaping Inputs'!H44*'Table 2 Landscaping Inputs'!$B44</f>
        <v>0</v>
      </c>
      <c r="L43" s="11">
        <f>'Table 2 Landscaping Inputs'!I44*'Table 2 Landscaping Inputs'!$B44</f>
        <v>0</v>
      </c>
    </row>
    <row r="44" spans="1:12" ht="30" x14ac:dyDescent="0.25">
      <c r="A44" s="118" t="s">
        <v>98</v>
      </c>
      <c r="B44" s="41" t="s">
        <v>99</v>
      </c>
      <c r="C44" s="11">
        <f>IF('Table 2 Landscaping Inputs'!$D45="Yes",'Table 2 Landscaping Inputs'!$B45*'Table 2 Landscaping Inputs'!E45,0)</f>
        <v>0</v>
      </c>
      <c r="D44" s="11">
        <f>IF('Table 2 Landscaping Inputs'!$D45="Yes",'Table 2 Landscaping Inputs'!$B45*'Table 2 Landscaping Inputs'!F45,0)</f>
        <v>0</v>
      </c>
      <c r="E44" s="11">
        <f>IF('Table 2 Landscaping Inputs'!$D45="Yes",'Table 2 Landscaping Inputs'!$B45*'Table 2 Landscaping Inputs'!G45,0)</f>
        <v>0</v>
      </c>
      <c r="F44" s="11">
        <f>IF('Table 2 Landscaping Inputs'!$D45="Yes",'Table 2 Landscaping Inputs'!$B45*'Table 2 Landscaping Inputs'!H45,0)</f>
        <v>0</v>
      </c>
      <c r="G44" s="11">
        <f>IF('Table 2 Landscaping Inputs'!$D45="Yes",'Table 2 Landscaping Inputs'!$B45*'Table 2 Landscaping Inputs'!I45,0)</f>
        <v>0</v>
      </c>
      <c r="H44" s="11">
        <f>'Table 2 Landscaping Inputs'!E45*'Table 2 Landscaping Inputs'!$B45</f>
        <v>0</v>
      </c>
      <c r="I44" s="11">
        <f>'Table 2 Landscaping Inputs'!F45*'Table 2 Landscaping Inputs'!$B45</f>
        <v>0</v>
      </c>
      <c r="J44" s="11">
        <f>'Table 2 Landscaping Inputs'!G45*'Table 2 Landscaping Inputs'!$B45</f>
        <v>0</v>
      </c>
      <c r="K44" s="11">
        <f>'Table 2 Landscaping Inputs'!H45*'Table 2 Landscaping Inputs'!$B45</f>
        <v>0</v>
      </c>
      <c r="L44" s="11">
        <f>'Table 2 Landscaping Inputs'!I45*'Table 2 Landscaping Inputs'!$B45</f>
        <v>0</v>
      </c>
    </row>
    <row r="45" spans="1:12" ht="30" x14ac:dyDescent="0.25">
      <c r="A45" s="118"/>
      <c r="B45" s="41" t="s">
        <v>100</v>
      </c>
      <c r="C45" s="11">
        <f>IF('Table 2 Landscaping Inputs'!$D46="Yes",'Table 2 Landscaping Inputs'!$B46*'Table 2 Landscaping Inputs'!E46,0)</f>
        <v>0</v>
      </c>
      <c r="D45" s="11">
        <f>IF('Table 2 Landscaping Inputs'!$D46="Yes",'Table 2 Landscaping Inputs'!$B46*'Table 2 Landscaping Inputs'!F46,0)</f>
        <v>0</v>
      </c>
      <c r="E45" s="11">
        <f>IF('Table 2 Landscaping Inputs'!$D46="Yes",'Table 2 Landscaping Inputs'!$B46*'Table 2 Landscaping Inputs'!G46,0)</f>
        <v>0</v>
      </c>
      <c r="F45" s="11">
        <f>IF('Table 2 Landscaping Inputs'!$D46="Yes",'Table 2 Landscaping Inputs'!$B46*'Table 2 Landscaping Inputs'!H46,0)</f>
        <v>0</v>
      </c>
      <c r="G45" s="11">
        <f>IF('Table 2 Landscaping Inputs'!$D46="Yes",'Table 2 Landscaping Inputs'!$B46*'Table 2 Landscaping Inputs'!I46,0)</f>
        <v>0</v>
      </c>
      <c r="H45" s="11">
        <f>'Table 2 Landscaping Inputs'!E46*'Table 2 Landscaping Inputs'!$B46</f>
        <v>0</v>
      </c>
      <c r="I45" s="11">
        <f>'Table 2 Landscaping Inputs'!F46*'Table 2 Landscaping Inputs'!$B46</f>
        <v>0</v>
      </c>
      <c r="J45" s="11">
        <f>'Table 2 Landscaping Inputs'!G46*'Table 2 Landscaping Inputs'!$B46</f>
        <v>0</v>
      </c>
      <c r="K45" s="11">
        <f>'Table 2 Landscaping Inputs'!H46*'Table 2 Landscaping Inputs'!$B46</f>
        <v>0</v>
      </c>
      <c r="L45" s="11">
        <f>'Table 2 Landscaping Inputs'!I46*'Table 2 Landscaping Inputs'!$B46</f>
        <v>0</v>
      </c>
    </row>
    <row r="46" spans="1:12" x14ac:dyDescent="0.25">
      <c r="A46" s="118" t="s">
        <v>101</v>
      </c>
      <c r="B46" s="41" t="s">
        <v>102</v>
      </c>
      <c r="C46" s="11">
        <f>IF('Table 2 Landscaping Inputs'!$D47="Yes",'Table 2 Landscaping Inputs'!$B47*'Table 2 Landscaping Inputs'!E47,0)</f>
        <v>0</v>
      </c>
      <c r="D46" s="11">
        <f>IF('Table 2 Landscaping Inputs'!$D47="Yes",'Table 2 Landscaping Inputs'!$B47*'Table 2 Landscaping Inputs'!F47,0)</f>
        <v>0</v>
      </c>
      <c r="E46" s="11">
        <f>IF('Table 2 Landscaping Inputs'!$D47="Yes",'Table 2 Landscaping Inputs'!$B47*'Table 2 Landscaping Inputs'!G47,0)</f>
        <v>0</v>
      </c>
      <c r="F46" s="11">
        <f>IF('Table 2 Landscaping Inputs'!$D47="Yes",'Table 2 Landscaping Inputs'!$B47*'Table 2 Landscaping Inputs'!H47,0)</f>
        <v>0</v>
      </c>
      <c r="G46" s="11">
        <f>IF('Table 2 Landscaping Inputs'!$D47="Yes",'Table 2 Landscaping Inputs'!$B47*'Table 2 Landscaping Inputs'!I47,0)</f>
        <v>0</v>
      </c>
      <c r="H46" s="11">
        <f>'Table 2 Landscaping Inputs'!E47*'Table 2 Landscaping Inputs'!$B47</f>
        <v>0</v>
      </c>
      <c r="I46" s="11">
        <f>'Table 2 Landscaping Inputs'!F47*'Table 2 Landscaping Inputs'!$B47</f>
        <v>0</v>
      </c>
      <c r="J46" s="11">
        <f>'Table 2 Landscaping Inputs'!G47*'Table 2 Landscaping Inputs'!$B47</f>
        <v>0</v>
      </c>
      <c r="K46" s="11">
        <f>'Table 2 Landscaping Inputs'!H47*'Table 2 Landscaping Inputs'!$B47</f>
        <v>0</v>
      </c>
      <c r="L46" s="11">
        <f>'Table 2 Landscaping Inputs'!I47*'Table 2 Landscaping Inputs'!$B47</f>
        <v>0</v>
      </c>
    </row>
    <row r="47" spans="1:12" ht="60" x14ac:dyDescent="0.25">
      <c r="A47" s="118"/>
      <c r="B47" s="41" t="s">
        <v>103</v>
      </c>
      <c r="C47" s="11">
        <f>IF('Table 2 Landscaping Inputs'!$D48="Yes",'Table 2 Landscaping Inputs'!$B48*'Table 2 Landscaping Inputs'!E48,0)</f>
        <v>0</v>
      </c>
      <c r="D47" s="11">
        <f>IF('Table 2 Landscaping Inputs'!$D48="Yes",'Table 2 Landscaping Inputs'!$B48*'Table 2 Landscaping Inputs'!F48,0)</f>
        <v>0</v>
      </c>
      <c r="E47" s="11">
        <f>IF('Table 2 Landscaping Inputs'!$D48="Yes",'Table 2 Landscaping Inputs'!$B48*'Table 2 Landscaping Inputs'!G48,0)</f>
        <v>0</v>
      </c>
      <c r="F47" s="11">
        <f>IF('Table 2 Landscaping Inputs'!$D48="Yes",'Table 2 Landscaping Inputs'!$B48*'Table 2 Landscaping Inputs'!H48,0)</f>
        <v>0</v>
      </c>
      <c r="G47" s="11">
        <f>IF('Table 2 Landscaping Inputs'!$D48="Yes",'Table 2 Landscaping Inputs'!$B48*'Table 2 Landscaping Inputs'!I48,0)</f>
        <v>0</v>
      </c>
      <c r="H47" s="11">
        <f>'Table 2 Landscaping Inputs'!E48*'Table 2 Landscaping Inputs'!$B48</f>
        <v>0</v>
      </c>
      <c r="I47" s="11">
        <f>'Table 2 Landscaping Inputs'!F48*'Table 2 Landscaping Inputs'!$B48</f>
        <v>0</v>
      </c>
      <c r="J47" s="11">
        <f>'Table 2 Landscaping Inputs'!G48*'Table 2 Landscaping Inputs'!$B48</f>
        <v>0</v>
      </c>
      <c r="K47" s="11">
        <f>'Table 2 Landscaping Inputs'!H48*'Table 2 Landscaping Inputs'!$B48</f>
        <v>0</v>
      </c>
      <c r="L47" s="11">
        <f>'Table 2 Landscaping Inputs'!I48*'Table 2 Landscaping Inputs'!$B48</f>
        <v>0</v>
      </c>
    </row>
    <row r="48" spans="1:12" ht="30" x14ac:dyDescent="0.25">
      <c r="A48" s="118" t="s">
        <v>104</v>
      </c>
      <c r="B48" s="41" t="s">
        <v>105</v>
      </c>
      <c r="C48" s="11">
        <f>IF('Table 2 Landscaping Inputs'!$D49="Yes",'Table 2 Landscaping Inputs'!$B49*'Table 2 Landscaping Inputs'!E49,0)</f>
        <v>0</v>
      </c>
      <c r="D48" s="11">
        <f>IF('Table 2 Landscaping Inputs'!$D49="Yes",'Table 2 Landscaping Inputs'!$B49*'Table 2 Landscaping Inputs'!F49,0)</f>
        <v>0</v>
      </c>
      <c r="E48" s="11">
        <f>IF('Table 2 Landscaping Inputs'!$D49="Yes",'Table 2 Landscaping Inputs'!$B49*'Table 2 Landscaping Inputs'!G49,0)</f>
        <v>0</v>
      </c>
      <c r="F48" s="11">
        <f>IF('Table 2 Landscaping Inputs'!$D49="Yes",'Table 2 Landscaping Inputs'!$B49*'Table 2 Landscaping Inputs'!H49,0)</f>
        <v>0</v>
      </c>
      <c r="G48" s="11">
        <f>IF('Table 2 Landscaping Inputs'!$D49="Yes",'Table 2 Landscaping Inputs'!$B49*'Table 2 Landscaping Inputs'!I49,0)</f>
        <v>0</v>
      </c>
      <c r="H48" s="11">
        <f>'Table 2 Landscaping Inputs'!E49*'Table 2 Landscaping Inputs'!$B49</f>
        <v>0</v>
      </c>
      <c r="I48" s="11">
        <f>'Table 2 Landscaping Inputs'!F49*'Table 2 Landscaping Inputs'!$B49</f>
        <v>0</v>
      </c>
      <c r="J48" s="11">
        <f>'Table 2 Landscaping Inputs'!G49*'Table 2 Landscaping Inputs'!$B49</f>
        <v>0</v>
      </c>
      <c r="K48" s="11">
        <f>'Table 2 Landscaping Inputs'!H49*'Table 2 Landscaping Inputs'!$B49</f>
        <v>0</v>
      </c>
      <c r="L48" s="11">
        <f>'Table 2 Landscaping Inputs'!I49*'Table 2 Landscaping Inputs'!$B49</f>
        <v>0</v>
      </c>
    </row>
    <row r="49" spans="1:12" ht="30" x14ac:dyDescent="0.25">
      <c r="A49" s="118"/>
      <c r="B49" s="41" t="s">
        <v>106</v>
      </c>
      <c r="C49" s="11">
        <f>IF('Table 2 Landscaping Inputs'!$D50="Yes",'Table 2 Landscaping Inputs'!$B50*'Table 2 Landscaping Inputs'!E50,0)</f>
        <v>0</v>
      </c>
      <c r="D49" s="11">
        <f>IF('Table 2 Landscaping Inputs'!$D50="Yes",'Table 2 Landscaping Inputs'!$B50*'Table 2 Landscaping Inputs'!F50,0)</f>
        <v>0</v>
      </c>
      <c r="E49" s="11">
        <f>IF('Table 2 Landscaping Inputs'!$D50="Yes",'Table 2 Landscaping Inputs'!$B50*'Table 2 Landscaping Inputs'!G50,0)</f>
        <v>0</v>
      </c>
      <c r="F49" s="11">
        <f>IF('Table 2 Landscaping Inputs'!$D50="Yes",'Table 2 Landscaping Inputs'!$B50*'Table 2 Landscaping Inputs'!H50,0)</f>
        <v>0</v>
      </c>
      <c r="G49" s="11">
        <f>IF('Table 2 Landscaping Inputs'!$D50="Yes",'Table 2 Landscaping Inputs'!$B50*'Table 2 Landscaping Inputs'!I50,0)</f>
        <v>0</v>
      </c>
      <c r="H49" s="11">
        <f>'Table 2 Landscaping Inputs'!E50*'Table 2 Landscaping Inputs'!$B50</f>
        <v>0</v>
      </c>
      <c r="I49" s="11">
        <f>'Table 2 Landscaping Inputs'!F50*'Table 2 Landscaping Inputs'!$B50</f>
        <v>0</v>
      </c>
      <c r="J49" s="11">
        <f>'Table 2 Landscaping Inputs'!G50*'Table 2 Landscaping Inputs'!$B50</f>
        <v>0</v>
      </c>
      <c r="K49" s="11">
        <f>'Table 2 Landscaping Inputs'!H50*'Table 2 Landscaping Inputs'!$B50</f>
        <v>0</v>
      </c>
      <c r="L49" s="11">
        <f>'Table 2 Landscaping Inputs'!I50*'Table 2 Landscaping Inputs'!$B50</f>
        <v>0</v>
      </c>
    </row>
    <row r="50" spans="1:12" ht="45" x14ac:dyDescent="0.25">
      <c r="A50" s="118"/>
      <c r="B50" s="41" t="s">
        <v>107</v>
      </c>
      <c r="C50" s="11">
        <f>IF('Table 2 Landscaping Inputs'!$D51="Yes",'Table 2 Landscaping Inputs'!$B51*'Table 2 Landscaping Inputs'!E51,0)</f>
        <v>0</v>
      </c>
      <c r="D50" s="11">
        <f>IF('Table 2 Landscaping Inputs'!$D51="Yes",'Table 2 Landscaping Inputs'!$B51*'Table 2 Landscaping Inputs'!F51,0)</f>
        <v>0</v>
      </c>
      <c r="E50" s="11">
        <f>IF('Table 2 Landscaping Inputs'!$D51="Yes",'Table 2 Landscaping Inputs'!$B51*'Table 2 Landscaping Inputs'!G51,0)</f>
        <v>0</v>
      </c>
      <c r="F50" s="11">
        <f>IF('Table 2 Landscaping Inputs'!$D51="Yes",'Table 2 Landscaping Inputs'!$B51*'Table 2 Landscaping Inputs'!H51,0)</f>
        <v>0</v>
      </c>
      <c r="G50" s="11">
        <f>IF('Table 2 Landscaping Inputs'!$D51="Yes",'Table 2 Landscaping Inputs'!$B51*'Table 2 Landscaping Inputs'!I51,0)</f>
        <v>0</v>
      </c>
      <c r="H50" s="11">
        <f>'Table 2 Landscaping Inputs'!E51*'Table 2 Landscaping Inputs'!$B51</f>
        <v>0</v>
      </c>
      <c r="I50" s="11">
        <f>'Table 2 Landscaping Inputs'!F51*'Table 2 Landscaping Inputs'!$B51</f>
        <v>0</v>
      </c>
      <c r="J50" s="11">
        <f>'Table 2 Landscaping Inputs'!G51*'Table 2 Landscaping Inputs'!$B51</f>
        <v>0</v>
      </c>
      <c r="K50" s="11">
        <f>'Table 2 Landscaping Inputs'!H51*'Table 2 Landscaping Inputs'!$B51</f>
        <v>0</v>
      </c>
      <c r="L50" s="11">
        <f>'Table 2 Landscaping Inputs'!I51*'Table 2 Landscaping Inputs'!$B51</f>
        <v>0</v>
      </c>
    </row>
    <row r="51" spans="1:12" ht="30" x14ac:dyDescent="0.25">
      <c r="A51" s="118"/>
      <c r="B51" s="41" t="s">
        <v>108</v>
      </c>
      <c r="C51" s="11">
        <f>IF('Table 2 Landscaping Inputs'!$D52="Yes",'Table 2 Landscaping Inputs'!$B52*'Table 2 Landscaping Inputs'!E52,0)</f>
        <v>0</v>
      </c>
      <c r="D51" s="11">
        <f>IF('Table 2 Landscaping Inputs'!$D52="Yes",'Table 2 Landscaping Inputs'!$B52*'Table 2 Landscaping Inputs'!F52,0)</f>
        <v>0</v>
      </c>
      <c r="E51" s="11">
        <f>IF('Table 2 Landscaping Inputs'!$D52="Yes",'Table 2 Landscaping Inputs'!$B52*'Table 2 Landscaping Inputs'!G52,0)</f>
        <v>0</v>
      </c>
      <c r="F51" s="11">
        <f>IF('Table 2 Landscaping Inputs'!$D52="Yes",'Table 2 Landscaping Inputs'!$B52*'Table 2 Landscaping Inputs'!H52,0)</f>
        <v>0</v>
      </c>
      <c r="G51" s="11">
        <f>IF('Table 2 Landscaping Inputs'!$D52="Yes",'Table 2 Landscaping Inputs'!$B52*'Table 2 Landscaping Inputs'!I52,0)</f>
        <v>0</v>
      </c>
      <c r="H51" s="11">
        <f>'Table 2 Landscaping Inputs'!E52*'Table 2 Landscaping Inputs'!$B52</f>
        <v>0</v>
      </c>
      <c r="I51" s="11">
        <f>'Table 2 Landscaping Inputs'!F52*'Table 2 Landscaping Inputs'!$B52</f>
        <v>0</v>
      </c>
      <c r="J51" s="11">
        <f>'Table 2 Landscaping Inputs'!G52*'Table 2 Landscaping Inputs'!$B52</f>
        <v>0</v>
      </c>
      <c r="K51" s="11">
        <f>'Table 2 Landscaping Inputs'!H52*'Table 2 Landscaping Inputs'!$B52</f>
        <v>0</v>
      </c>
      <c r="L51" s="11">
        <f>'Table 2 Landscaping Inputs'!I52*'Table 2 Landscaping Inputs'!$B52</f>
        <v>0</v>
      </c>
    </row>
    <row r="52" spans="1:12" x14ac:dyDescent="0.25">
      <c r="A52" s="118" t="s">
        <v>109</v>
      </c>
      <c r="B52" s="41" t="s">
        <v>110</v>
      </c>
      <c r="C52" s="11">
        <f>IF('Table 2 Landscaping Inputs'!$D53="Yes",'Table 2 Landscaping Inputs'!$B53*'Table 2 Landscaping Inputs'!E53,0)</f>
        <v>0</v>
      </c>
      <c r="D52" s="11">
        <f>IF('Table 2 Landscaping Inputs'!$D53="Yes",'Table 2 Landscaping Inputs'!$B53*'Table 2 Landscaping Inputs'!F53,0)</f>
        <v>0</v>
      </c>
      <c r="E52" s="11">
        <f>IF('Table 2 Landscaping Inputs'!$D53="Yes",'Table 2 Landscaping Inputs'!$B53*'Table 2 Landscaping Inputs'!G53,0)</f>
        <v>0</v>
      </c>
      <c r="F52" s="11">
        <f>IF('Table 2 Landscaping Inputs'!$D53="Yes",'Table 2 Landscaping Inputs'!$B53*'Table 2 Landscaping Inputs'!H53,0)</f>
        <v>0</v>
      </c>
      <c r="G52" s="11">
        <f>IF('Table 2 Landscaping Inputs'!$D53="Yes",'Table 2 Landscaping Inputs'!$B53*'Table 2 Landscaping Inputs'!I53,0)</f>
        <v>0</v>
      </c>
      <c r="H52" s="11">
        <f>'Table 2 Landscaping Inputs'!E53*'Table 2 Landscaping Inputs'!$B53</f>
        <v>0</v>
      </c>
      <c r="I52" s="11">
        <f>'Table 2 Landscaping Inputs'!F53*'Table 2 Landscaping Inputs'!$B53</f>
        <v>0</v>
      </c>
      <c r="J52" s="11">
        <f>'Table 2 Landscaping Inputs'!G53*'Table 2 Landscaping Inputs'!$B53</f>
        <v>0</v>
      </c>
      <c r="K52" s="11">
        <f>'Table 2 Landscaping Inputs'!H53*'Table 2 Landscaping Inputs'!$B53</f>
        <v>0</v>
      </c>
      <c r="L52" s="11">
        <f>'Table 2 Landscaping Inputs'!I53*'Table 2 Landscaping Inputs'!$B53</f>
        <v>0</v>
      </c>
    </row>
    <row r="53" spans="1:12" ht="30" x14ac:dyDescent="0.25">
      <c r="A53" s="118"/>
      <c r="B53" s="41" t="s">
        <v>111</v>
      </c>
      <c r="C53" s="11">
        <f>IF('Table 2 Landscaping Inputs'!$D54="Yes",'Table 2 Landscaping Inputs'!$B54*'Table 2 Landscaping Inputs'!E54,0)</f>
        <v>0</v>
      </c>
      <c r="D53" s="11">
        <f>IF('Table 2 Landscaping Inputs'!$D54="Yes",'Table 2 Landscaping Inputs'!$B54*'Table 2 Landscaping Inputs'!F54,0)</f>
        <v>0</v>
      </c>
      <c r="E53" s="11">
        <f>IF('Table 2 Landscaping Inputs'!$D54="Yes",'Table 2 Landscaping Inputs'!$B54*'Table 2 Landscaping Inputs'!G54,0)</f>
        <v>0</v>
      </c>
      <c r="F53" s="11">
        <f>IF('Table 2 Landscaping Inputs'!$D54="Yes",'Table 2 Landscaping Inputs'!$B54*'Table 2 Landscaping Inputs'!H54,0)</f>
        <v>0</v>
      </c>
      <c r="G53" s="11">
        <f>IF('Table 2 Landscaping Inputs'!$D54="Yes",'Table 2 Landscaping Inputs'!$B54*'Table 2 Landscaping Inputs'!I54,0)</f>
        <v>0</v>
      </c>
      <c r="H53" s="11">
        <f>'Table 2 Landscaping Inputs'!E54*'Table 2 Landscaping Inputs'!$B54</f>
        <v>0</v>
      </c>
      <c r="I53" s="11">
        <f>'Table 2 Landscaping Inputs'!F54*'Table 2 Landscaping Inputs'!$B54</f>
        <v>0</v>
      </c>
      <c r="J53" s="11">
        <f>'Table 2 Landscaping Inputs'!G54*'Table 2 Landscaping Inputs'!$B54</f>
        <v>0</v>
      </c>
      <c r="K53" s="11">
        <f>'Table 2 Landscaping Inputs'!H54*'Table 2 Landscaping Inputs'!$B54</f>
        <v>0</v>
      </c>
      <c r="L53" s="11">
        <f>'Table 2 Landscaping Inputs'!I54*'Table 2 Landscaping Inputs'!$B54</f>
        <v>0</v>
      </c>
    </row>
    <row r="54" spans="1:12" x14ac:dyDescent="0.25">
      <c r="A54" s="118"/>
      <c r="B54" s="41" t="s">
        <v>112</v>
      </c>
      <c r="C54" s="11">
        <f>IF('Table 2 Landscaping Inputs'!$D55="Yes",'Table 2 Landscaping Inputs'!$B55*'Table 2 Landscaping Inputs'!E55,0)</f>
        <v>0</v>
      </c>
      <c r="D54" s="11">
        <f>IF('Table 2 Landscaping Inputs'!$D55="Yes",'Table 2 Landscaping Inputs'!$B55*'Table 2 Landscaping Inputs'!F55,0)</f>
        <v>0</v>
      </c>
      <c r="E54" s="11">
        <f>IF('Table 2 Landscaping Inputs'!$D55="Yes",'Table 2 Landscaping Inputs'!$B55*'Table 2 Landscaping Inputs'!G55,0)</f>
        <v>0</v>
      </c>
      <c r="F54" s="11">
        <f>IF('Table 2 Landscaping Inputs'!$D55="Yes",'Table 2 Landscaping Inputs'!$B55*'Table 2 Landscaping Inputs'!H55,0)</f>
        <v>0</v>
      </c>
      <c r="G54" s="11">
        <f>IF('Table 2 Landscaping Inputs'!$D55="Yes",'Table 2 Landscaping Inputs'!$B55*'Table 2 Landscaping Inputs'!I55,0)</f>
        <v>0</v>
      </c>
      <c r="H54" s="11">
        <f>'Table 2 Landscaping Inputs'!E55*'Table 2 Landscaping Inputs'!$B55</f>
        <v>0</v>
      </c>
      <c r="I54" s="11">
        <f>'Table 2 Landscaping Inputs'!F55*'Table 2 Landscaping Inputs'!$B55</f>
        <v>0</v>
      </c>
      <c r="J54" s="11">
        <f>'Table 2 Landscaping Inputs'!G55*'Table 2 Landscaping Inputs'!$B55</f>
        <v>0</v>
      </c>
      <c r="K54" s="11">
        <f>'Table 2 Landscaping Inputs'!H55*'Table 2 Landscaping Inputs'!$B55</f>
        <v>0</v>
      </c>
      <c r="L54" s="11">
        <f>'Table 2 Landscaping Inputs'!I55*'Table 2 Landscaping Inputs'!$B55</f>
        <v>0</v>
      </c>
    </row>
    <row r="55" spans="1:12" x14ac:dyDescent="0.25">
      <c r="A55" s="118"/>
      <c r="B55" s="41" t="s">
        <v>113</v>
      </c>
      <c r="C55" s="11">
        <f>IF('Table 2 Landscaping Inputs'!$D56="Yes",'Table 2 Landscaping Inputs'!$B56*'Table 2 Landscaping Inputs'!E56,0)</f>
        <v>0</v>
      </c>
      <c r="D55" s="11">
        <f>IF('Table 2 Landscaping Inputs'!$D56="Yes",'Table 2 Landscaping Inputs'!$B56*'Table 2 Landscaping Inputs'!F56,0)</f>
        <v>0</v>
      </c>
      <c r="E55" s="11">
        <f>IF('Table 2 Landscaping Inputs'!$D56="Yes",'Table 2 Landscaping Inputs'!$B56*'Table 2 Landscaping Inputs'!G56,0)</f>
        <v>0</v>
      </c>
      <c r="F55" s="11">
        <f>IF('Table 2 Landscaping Inputs'!$D56="Yes",'Table 2 Landscaping Inputs'!$B56*'Table 2 Landscaping Inputs'!H56,0)</f>
        <v>0</v>
      </c>
      <c r="G55" s="11">
        <f>IF('Table 2 Landscaping Inputs'!$D56="Yes",'Table 2 Landscaping Inputs'!$B56*'Table 2 Landscaping Inputs'!I56,0)</f>
        <v>0</v>
      </c>
      <c r="H55" s="11">
        <f>'Table 2 Landscaping Inputs'!E56*'Table 2 Landscaping Inputs'!$B56</f>
        <v>0</v>
      </c>
      <c r="I55" s="11">
        <f>'Table 2 Landscaping Inputs'!F56*'Table 2 Landscaping Inputs'!$B56</f>
        <v>0</v>
      </c>
      <c r="J55" s="11">
        <f>'Table 2 Landscaping Inputs'!G56*'Table 2 Landscaping Inputs'!$B56</f>
        <v>0</v>
      </c>
      <c r="K55" s="11">
        <f>'Table 2 Landscaping Inputs'!H56*'Table 2 Landscaping Inputs'!$B56</f>
        <v>0</v>
      </c>
      <c r="L55" s="11">
        <f>'Table 2 Landscaping Inputs'!I56*'Table 2 Landscaping Inputs'!$B56</f>
        <v>0</v>
      </c>
    </row>
    <row r="56" spans="1:12" x14ac:dyDescent="0.25">
      <c r="A56" s="118"/>
      <c r="B56" s="41" t="s">
        <v>114</v>
      </c>
      <c r="C56" s="11">
        <f>IF('Table 2 Landscaping Inputs'!$D57="Yes",'Table 2 Landscaping Inputs'!$B57*'Table 2 Landscaping Inputs'!E57,0)</f>
        <v>0</v>
      </c>
      <c r="D56" s="11">
        <f>IF('Table 2 Landscaping Inputs'!$D57="Yes",'Table 2 Landscaping Inputs'!$B57*'Table 2 Landscaping Inputs'!F57,0)</f>
        <v>0</v>
      </c>
      <c r="E56" s="11">
        <f>IF('Table 2 Landscaping Inputs'!$D57="Yes",'Table 2 Landscaping Inputs'!$B57*'Table 2 Landscaping Inputs'!G57,0)</f>
        <v>0</v>
      </c>
      <c r="F56" s="11">
        <f>IF('Table 2 Landscaping Inputs'!$D57="Yes",'Table 2 Landscaping Inputs'!$B57*'Table 2 Landscaping Inputs'!H57,0)</f>
        <v>0</v>
      </c>
      <c r="G56" s="11">
        <f>IF('Table 2 Landscaping Inputs'!$D57="Yes",'Table 2 Landscaping Inputs'!$B57*'Table 2 Landscaping Inputs'!I57,0)</f>
        <v>0</v>
      </c>
      <c r="H56" s="11">
        <f>'Table 2 Landscaping Inputs'!E57*'Table 2 Landscaping Inputs'!$B57</f>
        <v>0</v>
      </c>
      <c r="I56" s="11">
        <f>'Table 2 Landscaping Inputs'!F57*'Table 2 Landscaping Inputs'!$B57</f>
        <v>0</v>
      </c>
      <c r="J56" s="11">
        <f>'Table 2 Landscaping Inputs'!G57*'Table 2 Landscaping Inputs'!$B57</f>
        <v>0</v>
      </c>
      <c r="K56" s="11">
        <f>'Table 2 Landscaping Inputs'!H57*'Table 2 Landscaping Inputs'!$B57</f>
        <v>0</v>
      </c>
      <c r="L56" s="11">
        <f>'Table 2 Landscaping Inputs'!I57*'Table 2 Landscaping Inputs'!$B57</f>
        <v>0</v>
      </c>
    </row>
    <row r="57" spans="1:12" x14ac:dyDescent="0.25">
      <c r="A57" s="118"/>
      <c r="B57" s="41" t="s">
        <v>115</v>
      </c>
      <c r="C57" s="11">
        <f>IF('Table 2 Landscaping Inputs'!$D58="Yes",'Table 2 Landscaping Inputs'!$B58*'Table 2 Landscaping Inputs'!E58,0)</f>
        <v>0</v>
      </c>
      <c r="D57" s="11">
        <f>IF('Table 2 Landscaping Inputs'!$D58="Yes",'Table 2 Landscaping Inputs'!$B58*'Table 2 Landscaping Inputs'!F58,0)</f>
        <v>0</v>
      </c>
      <c r="E57" s="11">
        <f>IF('Table 2 Landscaping Inputs'!$D58="Yes",'Table 2 Landscaping Inputs'!$B58*'Table 2 Landscaping Inputs'!G58,0)</f>
        <v>0</v>
      </c>
      <c r="F57" s="11">
        <f>IF('Table 2 Landscaping Inputs'!$D58="Yes",'Table 2 Landscaping Inputs'!$B58*'Table 2 Landscaping Inputs'!H58,0)</f>
        <v>0</v>
      </c>
      <c r="G57" s="11">
        <f>IF('Table 2 Landscaping Inputs'!$D58="Yes",'Table 2 Landscaping Inputs'!$B58*'Table 2 Landscaping Inputs'!I58,0)</f>
        <v>0</v>
      </c>
      <c r="H57" s="11">
        <f>'Table 2 Landscaping Inputs'!E58*'Table 2 Landscaping Inputs'!$B58</f>
        <v>0</v>
      </c>
      <c r="I57" s="11">
        <f>'Table 2 Landscaping Inputs'!F58*'Table 2 Landscaping Inputs'!$B58</f>
        <v>0</v>
      </c>
      <c r="J57" s="11">
        <f>'Table 2 Landscaping Inputs'!G58*'Table 2 Landscaping Inputs'!$B58</f>
        <v>0</v>
      </c>
      <c r="K57" s="11">
        <f>'Table 2 Landscaping Inputs'!H58*'Table 2 Landscaping Inputs'!$B58</f>
        <v>0</v>
      </c>
      <c r="L57" s="11">
        <f>'Table 2 Landscaping Inputs'!I58*'Table 2 Landscaping Inputs'!$B58</f>
        <v>0</v>
      </c>
    </row>
    <row r="58" spans="1:12" x14ac:dyDescent="0.25">
      <c r="A58" s="118"/>
      <c r="B58" s="41" t="s">
        <v>116</v>
      </c>
      <c r="C58" s="11">
        <f>IF('Table 2 Landscaping Inputs'!$D59="Yes",'Table 2 Landscaping Inputs'!$B59*'Table 2 Landscaping Inputs'!E59,0)</f>
        <v>0</v>
      </c>
      <c r="D58" s="11">
        <f>IF('Table 2 Landscaping Inputs'!$D59="Yes",'Table 2 Landscaping Inputs'!$B59*'Table 2 Landscaping Inputs'!F59,0)</f>
        <v>0</v>
      </c>
      <c r="E58" s="11">
        <f>IF('Table 2 Landscaping Inputs'!$D59="Yes",'Table 2 Landscaping Inputs'!$B59*'Table 2 Landscaping Inputs'!G59,0)</f>
        <v>0</v>
      </c>
      <c r="F58" s="11">
        <f>IF('Table 2 Landscaping Inputs'!$D59="Yes",'Table 2 Landscaping Inputs'!$B59*'Table 2 Landscaping Inputs'!H59,0)</f>
        <v>0</v>
      </c>
      <c r="G58" s="11">
        <f>IF('Table 2 Landscaping Inputs'!$D59="Yes",'Table 2 Landscaping Inputs'!$B59*'Table 2 Landscaping Inputs'!I59,0)</f>
        <v>0</v>
      </c>
      <c r="H58" s="11">
        <f>'Table 2 Landscaping Inputs'!E59*'Table 2 Landscaping Inputs'!$B59</f>
        <v>0</v>
      </c>
      <c r="I58" s="11">
        <f>'Table 2 Landscaping Inputs'!F59*'Table 2 Landscaping Inputs'!$B59</f>
        <v>0</v>
      </c>
      <c r="J58" s="11">
        <f>'Table 2 Landscaping Inputs'!G59*'Table 2 Landscaping Inputs'!$B59</f>
        <v>0</v>
      </c>
      <c r="K58" s="11">
        <f>'Table 2 Landscaping Inputs'!H59*'Table 2 Landscaping Inputs'!$B59</f>
        <v>0</v>
      </c>
      <c r="L58" s="11">
        <f>'Table 2 Landscaping Inputs'!I59*'Table 2 Landscaping Inputs'!$B59</f>
        <v>0</v>
      </c>
    </row>
    <row r="59" spans="1:12" x14ac:dyDescent="0.25">
      <c r="A59" s="118"/>
      <c r="B59" s="41" t="s">
        <v>117</v>
      </c>
      <c r="C59" s="11">
        <f>IF('Table 2 Landscaping Inputs'!$D60="Yes",'Table 2 Landscaping Inputs'!$B60*'Table 2 Landscaping Inputs'!E60,0)</f>
        <v>0</v>
      </c>
      <c r="D59" s="11">
        <f>IF('Table 2 Landscaping Inputs'!$D60="Yes",'Table 2 Landscaping Inputs'!$B60*'Table 2 Landscaping Inputs'!F60,0)</f>
        <v>0</v>
      </c>
      <c r="E59" s="11">
        <f>IF('Table 2 Landscaping Inputs'!$D60="Yes",'Table 2 Landscaping Inputs'!$B60*'Table 2 Landscaping Inputs'!G60,0)</f>
        <v>0</v>
      </c>
      <c r="F59" s="11">
        <f>IF('Table 2 Landscaping Inputs'!$D60="Yes",'Table 2 Landscaping Inputs'!$B60*'Table 2 Landscaping Inputs'!H60,0)</f>
        <v>0</v>
      </c>
      <c r="G59" s="11">
        <f>IF('Table 2 Landscaping Inputs'!$D60="Yes",'Table 2 Landscaping Inputs'!$B60*'Table 2 Landscaping Inputs'!I60,0)</f>
        <v>0</v>
      </c>
      <c r="H59" s="11">
        <f>'Table 2 Landscaping Inputs'!E60*'Table 2 Landscaping Inputs'!$B60</f>
        <v>0</v>
      </c>
      <c r="I59" s="11">
        <f>'Table 2 Landscaping Inputs'!F60*'Table 2 Landscaping Inputs'!$B60</f>
        <v>0</v>
      </c>
      <c r="J59" s="11">
        <f>'Table 2 Landscaping Inputs'!G60*'Table 2 Landscaping Inputs'!$B60</f>
        <v>0</v>
      </c>
      <c r="K59" s="11">
        <f>'Table 2 Landscaping Inputs'!H60*'Table 2 Landscaping Inputs'!$B60</f>
        <v>0</v>
      </c>
      <c r="L59" s="11">
        <f>'Table 2 Landscaping Inputs'!I60*'Table 2 Landscaping Inputs'!$B60</f>
        <v>0</v>
      </c>
    </row>
    <row r="60" spans="1:12" x14ac:dyDescent="0.25">
      <c r="A60" s="118"/>
      <c r="B60" s="41" t="s">
        <v>118</v>
      </c>
      <c r="C60" s="11">
        <f>IF('Table 2 Landscaping Inputs'!$D61="Yes",'Table 2 Landscaping Inputs'!$B61*'Table 2 Landscaping Inputs'!E61,0)</f>
        <v>0</v>
      </c>
      <c r="D60" s="11">
        <f>IF('Table 2 Landscaping Inputs'!$D61="Yes",'Table 2 Landscaping Inputs'!$B61*'Table 2 Landscaping Inputs'!F61,0)</f>
        <v>0</v>
      </c>
      <c r="E60" s="11">
        <f>IF('Table 2 Landscaping Inputs'!$D61="Yes",'Table 2 Landscaping Inputs'!$B61*'Table 2 Landscaping Inputs'!G61,0)</f>
        <v>0</v>
      </c>
      <c r="F60" s="11">
        <f>IF('Table 2 Landscaping Inputs'!$D61="Yes",'Table 2 Landscaping Inputs'!$B61*'Table 2 Landscaping Inputs'!H61,0)</f>
        <v>0</v>
      </c>
      <c r="G60" s="11">
        <f>IF('Table 2 Landscaping Inputs'!$D61="Yes",'Table 2 Landscaping Inputs'!$B61*'Table 2 Landscaping Inputs'!I61,0)</f>
        <v>0</v>
      </c>
      <c r="H60" s="11">
        <f>'Table 2 Landscaping Inputs'!E61*'Table 2 Landscaping Inputs'!$B61</f>
        <v>0</v>
      </c>
      <c r="I60" s="11">
        <f>'Table 2 Landscaping Inputs'!F61*'Table 2 Landscaping Inputs'!$B61</f>
        <v>0</v>
      </c>
      <c r="J60" s="11">
        <f>'Table 2 Landscaping Inputs'!G61*'Table 2 Landscaping Inputs'!$B61</f>
        <v>0</v>
      </c>
      <c r="K60" s="11">
        <f>'Table 2 Landscaping Inputs'!H61*'Table 2 Landscaping Inputs'!$B61</f>
        <v>0</v>
      </c>
      <c r="L60" s="11">
        <f>'Table 2 Landscaping Inputs'!I61*'Table 2 Landscaping Inputs'!$B61</f>
        <v>0</v>
      </c>
    </row>
    <row r="61" spans="1:12" x14ac:dyDescent="0.25">
      <c r="A61" s="118"/>
      <c r="B61" s="41" t="s">
        <v>119</v>
      </c>
      <c r="C61" s="11">
        <f>IF('Table 2 Landscaping Inputs'!$D62="Yes",'Table 2 Landscaping Inputs'!$B62*'Table 2 Landscaping Inputs'!E62,0)</f>
        <v>0</v>
      </c>
      <c r="D61" s="11">
        <f>IF('Table 2 Landscaping Inputs'!$D62="Yes",'Table 2 Landscaping Inputs'!$B62*'Table 2 Landscaping Inputs'!F62,0)</f>
        <v>0</v>
      </c>
      <c r="E61" s="11">
        <f>IF('Table 2 Landscaping Inputs'!$D62="Yes",'Table 2 Landscaping Inputs'!$B62*'Table 2 Landscaping Inputs'!G62,0)</f>
        <v>0</v>
      </c>
      <c r="F61" s="11">
        <f>IF('Table 2 Landscaping Inputs'!$D62="Yes",'Table 2 Landscaping Inputs'!$B62*'Table 2 Landscaping Inputs'!H62,0)</f>
        <v>0</v>
      </c>
      <c r="G61" s="11">
        <f>IF('Table 2 Landscaping Inputs'!$D62="Yes",'Table 2 Landscaping Inputs'!$B62*'Table 2 Landscaping Inputs'!I62,0)</f>
        <v>0</v>
      </c>
      <c r="H61" s="11">
        <f>'Table 2 Landscaping Inputs'!E62*'Table 2 Landscaping Inputs'!$B62</f>
        <v>0</v>
      </c>
      <c r="I61" s="11">
        <f>'Table 2 Landscaping Inputs'!F62*'Table 2 Landscaping Inputs'!$B62</f>
        <v>0</v>
      </c>
      <c r="J61" s="11">
        <f>'Table 2 Landscaping Inputs'!G62*'Table 2 Landscaping Inputs'!$B62</f>
        <v>0</v>
      </c>
      <c r="K61" s="11">
        <f>'Table 2 Landscaping Inputs'!H62*'Table 2 Landscaping Inputs'!$B62</f>
        <v>0</v>
      </c>
      <c r="L61" s="11">
        <f>'Table 2 Landscaping Inputs'!I62*'Table 2 Landscaping Inputs'!$B62</f>
        <v>0</v>
      </c>
    </row>
    <row r="62" spans="1:12" x14ac:dyDescent="0.25">
      <c r="A62" s="118"/>
      <c r="B62" s="41" t="s">
        <v>120</v>
      </c>
      <c r="C62" s="11">
        <f>IF('Table 2 Landscaping Inputs'!$D63="Yes",'Table 2 Landscaping Inputs'!$B63*'Table 2 Landscaping Inputs'!E63,0)</f>
        <v>0</v>
      </c>
      <c r="D62" s="11">
        <f>IF('Table 2 Landscaping Inputs'!$D63="Yes",'Table 2 Landscaping Inputs'!$B63*'Table 2 Landscaping Inputs'!F63,0)</f>
        <v>0</v>
      </c>
      <c r="E62" s="11">
        <f>IF('Table 2 Landscaping Inputs'!$D63="Yes",'Table 2 Landscaping Inputs'!$B63*'Table 2 Landscaping Inputs'!G63,0)</f>
        <v>0</v>
      </c>
      <c r="F62" s="11">
        <f>IF('Table 2 Landscaping Inputs'!$D63="Yes",'Table 2 Landscaping Inputs'!$B63*'Table 2 Landscaping Inputs'!H63,0)</f>
        <v>0</v>
      </c>
      <c r="G62" s="11">
        <f>IF('Table 2 Landscaping Inputs'!$D63="Yes",'Table 2 Landscaping Inputs'!$B63*'Table 2 Landscaping Inputs'!I63,0)</f>
        <v>0</v>
      </c>
      <c r="H62" s="11">
        <f>'Table 2 Landscaping Inputs'!E63*'Table 2 Landscaping Inputs'!$B63</f>
        <v>0</v>
      </c>
      <c r="I62" s="11">
        <f>'Table 2 Landscaping Inputs'!F63*'Table 2 Landscaping Inputs'!$B63</f>
        <v>0</v>
      </c>
      <c r="J62" s="11">
        <f>'Table 2 Landscaping Inputs'!G63*'Table 2 Landscaping Inputs'!$B63</f>
        <v>0</v>
      </c>
      <c r="K62" s="11">
        <f>'Table 2 Landscaping Inputs'!H63*'Table 2 Landscaping Inputs'!$B63</f>
        <v>0</v>
      </c>
      <c r="L62" s="11">
        <f>'Table 2 Landscaping Inputs'!I63*'Table 2 Landscaping Inputs'!$B63</f>
        <v>0</v>
      </c>
    </row>
    <row r="63" spans="1:12" x14ac:dyDescent="0.25">
      <c r="A63" s="118"/>
      <c r="B63" s="41" t="s">
        <v>121</v>
      </c>
      <c r="C63" s="11">
        <f>IF('Table 2 Landscaping Inputs'!$D64="Yes",'Table 2 Landscaping Inputs'!$B64*'Table 2 Landscaping Inputs'!E64,0)</f>
        <v>0</v>
      </c>
      <c r="D63" s="11">
        <f>IF('Table 2 Landscaping Inputs'!$D64="Yes",'Table 2 Landscaping Inputs'!$B64*'Table 2 Landscaping Inputs'!F64,0)</f>
        <v>0</v>
      </c>
      <c r="E63" s="11">
        <f>IF('Table 2 Landscaping Inputs'!$D64="Yes",'Table 2 Landscaping Inputs'!$B64*'Table 2 Landscaping Inputs'!G64,0)</f>
        <v>0</v>
      </c>
      <c r="F63" s="11">
        <f>IF('Table 2 Landscaping Inputs'!$D64="Yes",'Table 2 Landscaping Inputs'!$B64*'Table 2 Landscaping Inputs'!H64,0)</f>
        <v>0</v>
      </c>
      <c r="G63" s="11">
        <f>IF('Table 2 Landscaping Inputs'!$D64="Yes",'Table 2 Landscaping Inputs'!$B64*'Table 2 Landscaping Inputs'!I64,0)</f>
        <v>0</v>
      </c>
      <c r="H63" s="11">
        <f>'Table 2 Landscaping Inputs'!E64*'Table 2 Landscaping Inputs'!$B64</f>
        <v>0</v>
      </c>
      <c r="I63" s="11">
        <f>'Table 2 Landscaping Inputs'!F64*'Table 2 Landscaping Inputs'!$B64</f>
        <v>0</v>
      </c>
      <c r="J63" s="11">
        <f>'Table 2 Landscaping Inputs'!G64*'Table 2 Landscaping Inputs'!$B64</f>
        <v>0</v>
      </c>
      <c r="K63" s="11">
        <f>'Table 2 Landscaping Inputs'!H64*'Table 2 Landscaping Inputs'!$B64</f>
        <v>0</v>
      </c>
      <c r="L63" s="11">
        <f>'Table 2 Landscaping Inputs'!I64*'Table 2 Landscaping Inputs'!$B64</f>
        <v>0</v>
      </c>
    </row>
    <row r="64" spans="1:12" ht="30" x14ac:dyDescent="0.25">
      <c r="A64" s="118" t="s">
        <v>122</v>
      </c>
      <c r="B64" s="41" t="s">
        <v>123</v>
      </c>
      <c r="C64" s="11">
        <f>IF('Table 2 Landscaping Inputs'!$D65="Yes",'Table 2 Landscaping Inputs'!$B65*'Table 2 Landscaping Inputs'!E65,0)</f>
        <v>0</v>
      </c>
      <c r="D64" s="11">
        <f>IF('Table 2 Landscaping Inputs'!$D65="Yes",'Table 2 Landscaping Inputs'!$B65*'Table 2 Landscaping Inputs'!F65,0)</f>
        <v>0</v>
      </c>
      <c r="E64" s="11">
        <f>IF('Table 2 Landscaping Inputs'!$D65="Yes",'Table 2 Landscaping Inputs'!$B65*'Table 2 Landscaping Inputs'!G65,0)</f>
        <v>0</v>
      </c>
      <c r="F64" s="11">
        <f>IF('Table 2 Landscaping Inputs'!$D65="Yes",'Table 2 Landscaping Inputs'!$B65*'Table 2 Landscaping Inputs'!H65,0)</f>
        <v>0</v>
      </c>
      <c r="G64" s="11">
        <f>IF('Table 2 Landscaping Inputs'!$D65="Yes",'Table 2 Landscaping Inputs'!$B65*'Table 2 Landscaping Inputs'!I65,0)</f>
        <v>0</v>
      </c>
      <c r="H64" s="11">
        <f>'Table 2 Landscaping Inputs'!E65*'Table 2 Landscaping Inputs'!$B65</f>
        <v>0</v>
      </c>
      <c r="I64" s="11">
        <f>'Table 2 Landscaping Inputs'!F65*'Table 2 Landscaping Inputs'!$B65</f>
        <v>0</v>
      </c>
      <c r="J64" s="11">
        <f>'Table 2 Landscaping Inputs'!G65*'Table 2 Landscaping Inputs'!$B65</f>
        <v>0</v>
      </c>
      <c r="K64" s="11">
        <f>'Table 2 Landscaping Inputs'!H65*'Table 2 Landscaping Inputs'!$B65</f>
        <v>0</v>
      </c>
      <c r="L64" s="11">
        <f>'Table 2 Landscaping Inputs'!I65*'Table 2 Landscaping Inputs'!$B65</f>
        <v>0</v>
      </c>
    </row>
    <row r="65" spans="1:12" ht="30" x14ac:dyDescent="0.25">
      <c r="A65" s="118"/>
      <c r="B65" s="41" t="s">
        <v>124</v>
      </c>
      <c r="C65" s="11">
        <f>IF('Table 2 Landscaping Inputs'!$D66="Yes",'Table 2 Landscaping Inputs'!$B66*'Table 2 Landscaping Inputs'!E66,0)</f>
        <v>0</v>
      </c>
      <c r="D65" s="11">
        <f>IF('Table 2 Landscaping Inputs'!$D66="Yes",'Table 2 Landscaping Inputs'!$B66*'Table 2 Landscaping Inputs'!F66,0)</f>
        <v>0</v>
      </c>
      <c r="E65" s="11">
        <f>IF('Table 2 Landscaping Inputs'!$D66="Yes",'Table 2 Landscaping Inputs'!$B66*'Table 2 Landscaping Inputs'!G66,0)</f>
        <v>0</v>
      </c>
      <c r="F65" s="11">
        <f>IF('Table 2 Landscaping Inputs'!$D66="Yes",'Table 2 Landscaping Inputs'!$B66*'Table 2 Landscaping Inputs'!H66,0)</f>
        <v>0</v>
      </c>
      <c r="G65" s="11">
        <f>IF('Table 2 Landscaping Inputs'!$D66="Yes",'Table 2 Landscaping Inputs'!$B66*'Table 2 Landscaping Inputs'!I66,0)</f>
        <v>0</v>
      </c>
      <c r="H65" s="11">
        <f>'Table 2 Landscaping Inputs'!E66*'Table 2 Landscaping Inputs'!$B66</f>
        <v>0</v>
      </c>
      <c r="I65" s="11">
        <f>'Table 2 Landscaping Inputs'!F66*'Table 2 Landscaping Inputs'!$B66</f>
        <v>0</v>
      </c>
      <c r="J65" s="11">
        <f>'Table 2 Landscaping Inputs'!G66*'Table 2 Landscaping Inputs'!$B66</f>
        <v>0</v>
      </c>
      <c r="K65" s="11">
        <f>'Table 2 Landscaping Inputs'!H66*'Table 2 Landscaping Inputs'!$B66</f>
        <v>0</v>
      </c>
      <c r="L65" s="11">
        <f>'Table 2 Landscaping Inputs'!I66*'Table 2 Landscaping Inputs'!$B66</f>
        <v>0</v>
      </c>
    </row>
    <row r="66" spans="1:12" x14ac:dyDescent="0.25">
      <c r="A66" s="118"/>
      <c r="B66" s="41" t="s">
        <v>125</v>
      </c>
      <c r="C66" s="11">
        <f>IF('Table 2 Landscaping Inputs'!$D67="Yes",'Table 2 Landscaping Inputs'!$B67*'Table 2 Landscaping Inputs'!E67,0)</f>
        <v>0</v>
      </c>
      <c r="D66" s="11">
        <f>IF('Table 2 Landscaping Inputs'!$D67="Yes",'Table 2 Landscaping Inputs'!$B67*'Table 2 Landscaping Inputs'!F67,0)</f>
        <v>0</v>
      </c>
      <c r="E66" s="11">
        <f>IF('Table 2 Landscaping Inputs'!$D67="Yes",'Table 2 Landscaping Inputs'!$B67*'Table 2 Landscaping Inputs'!G67,0)</f>
        <v>0</v>
      </c>
      <c r="F66" s="11">
        <f>IF('Table 2 Landscaping Inputs'!$D67="Yes",'Table 2 Landscaping Inputs'!$B67*'Table 2 Landscaping Inputs'!H67,0)</f>
        <v>0</v>
      </c>
      <c r="G66" s="11">
        <f>IF('Table 2 Landscaping Inputs'!$D67="Yes",'Table 2 Landscaping Inputs'!$B67*'Table 2 Landscaping Inputs'!I67,0)</f>
        <v>0</v>
      </c>
      <c r="H66" s="11">
        <f>'Table 2 Landscaping Inputs'!E67*'Table 2 Landscaping Inputs'!$B67</f>
        <v>0</v>
      </c>
      <c r="I66" s="11">
        <f>'Table 2 Landscaping Inputs'!F67*'Table 2 Landscaping Inputs'!$B67</f>
        <v>0</v>
      </c>
      <c r="J66" s="11">
        <f>'Table 2 Landscaping Inputs'!G67*'Table 2 Landscaping Inputs'!$B67</f>
        <v>0</v>
      </c>
      <c r="K66" s="11">
        <f>'Table 2 Landscaping Inputs'!H67*'Table 2 Landscaping Inputs'!$B67</f>
        <v>0</v>
      </c>
      <c r="L66" s="11">
        <f>'Table 2 Landscaping Inputs'!I67*'Table 2 Landscaping Inputs'!$B67</f>
        <v>0</v>
      </c>
    </row>
    <row r="67" spans="1:12" ht="30" x14ac:dyDescent="0.25">
      <c r="A67" s="118"/>
      <c r="B67" s="41" t="s">
        <v>126</v>
      </c>
      <c r="C67" s="11">
        <f>IF('Table 2 Landscaping Inputs'!$D68="Yes",'Table 2 Landscaping Inputs'!$B68*'Table 2 Landscaping Inputs'!E68,0)</f>
        <v>0</v>
      </c>
      <c r="D67" s="11">
        <f>IF('Table 2 Landscaping Inputs'!$D68="Yes",'Table 2 Landscaping Inputs'!$B68*'Table 2 Landscaping Inputs'!F68,0)</f>
        <v>0</v>
      </c>
      <c r="E67" s="11">
        <f>IF('Table 2 Landscaping Inputs'!$D68="Yes",'Table 2 Landscaping Inputs'!$B68*'Table 2 Landscaping Inputs'!G68,0)</f>
        <v>0</v>
      </c>
      <c r="F67" s="11">
        <f>IF('Table 2 Landscaping Inputs'!$D68="Yes",'Table 2 Landscaping Inputs'!$B68*'Table 2 Landscaping Inputs'!H68,0)</f>
        <v>0</v>
      </c>
      <c r="G67" s="11">
        <f>IF('Table 2 Landscaping Inputs'!$D68="Yes",'Table 2 Landscaping Inputs'!$B68*'Table 2 Landscaping Inputs'!I68,0)</f>
        <v>0</v>
      </c>
      <c r="H67" s="11">
        <f>'Table 2 Landscaping Inputs'!E68*'Table 2 Landscaping Inputs'!$B68</f>
        <v>0</v>
      </c>
      <c r="I67" s="11">
        <f>'Table 2 Landscaping Inputs'!F68*'Table 2 Landscaping Inputs'!$B68</f>
        <v>0</v>
      </c>
      <c r="J67" s="11">
        <f>'Table 2 Landscaping Inputs'!G68*'Table 2 Landscaping Inputs'!$B68</f>
        <v>0</v>
      </c>
      <c r="K67" s="11">
        <f>'Table 2 Landscaping Inputs'!H68*'Table 2 Landscaping Inputs'!$B68</f>
        <v>0</v>
      </c>
      <c r="L67" s="11">
        <f>'Table 2 Landscaping Inputs'!I68*'Table 2 Landscaping Inputs'!$B68</f>
        <v>0</v>
      </c>
    </row>
    <row r="68" spans="1:12" ht="30" x14ac:dyDescent="0.25">
      <c r="A68" s="118"/>
      <c r="B68" s="41" t="s">
        <v>127</v>
      </c>
      <c r="C68" s="11">
        <f>IF('Table 2 Landscaping Inputs'!$D69="Yes",'Table 2 Landscaping Inputs'!$B69*'Table 2 Landscaping Inputs'!E69,0)</f>
        <v>0</v>
      </c>
      <c r="D68" s="11">
        <f>IF('Table 2 Landscaping Inputs'!$D69="Yes",'Table 2 Landscaping Inputs'!$B69*'Table 2 Landscaping Inputs'!F69,0)</f>
        <v>0</v>
      </c>
      <c r="E68" s="11">
        <f>IF('Table 2 Landscaping Inputs'!$D69="Yes",'Table 2 Landscaping Inputs'!$B69*'Table 2 Landscaping Inputs'!G69,0)</f>
        <v>0</v>
      </c>
      <c r="F68" s="11">
        <f>IF('Table 2 Landscaping Inputs'!$D69="Yes",'Table 2 Landscaping Inputs'!$B69*'Table 2 Landscaping Inputs'!H69,0)</f>
        <v>0</v>
      </c>
      <c r="G68" s="11">
        <f>IF('Table 2 Landscaping Inputs'!$D69="Yes",'Table 2 Landscaping Inputs'!$B69*'Table 2 Landscaping Inputs'!I69,0)</f>
        <v>0</v>
      </c>
      <c r="H68" s="11">
        <f>'Table 2 Landscaping Inputs'!E69*'Table 2 Landscaping Inputs'!$B69</f>
        <v>0</v>
      </c>
      <c r="I68" s="11">
        <f>'Table 2 Landscaping Inputs'!F69*'Table 2 Landscaping Inputs'!$B69</f>
        <v>0</v>
      </c>
      <c r="J68" s="11">
        <f>'Table 2 Landscaping Inputs'!G69*'Table 2 Landscaping Inputs'!$B69</f>
        <v>0</v>
      </c>
      <c r="K68" s="11">
        <f>'Table 2 Landscaping Inputs'!H69*'Table 2 Landscaping Inputs'!$B69</f>
        <v>0</v>
      </c>
      <c r="L68" s="11">
        <f>'Table 2 Landscaping Inputs'!I69*'Table 2 Landscaping Inputs'!$B69</f>
        <v>0</v>
      </c>
    </row>
    <row r="69" spans="1:12" ht="30" x14ac:dyDescent="0.25">
      <c r="A69" s="118"/>
      <c r="B69" s="41" t="s">
        <v>128</v>
      </c>
      <c r="C69" s="11">
        <f>IF('Table 2 Landscaping Inputs'!$D70="Yes",'Table 2 Landscaping Inputs'!$B70*'Table 2 Landscaping Inputs'!E70,0)</f>
        <v>0</v>
      </c>
      <c r="D69" s="11">
        <f>IF('Table 2 Landscaping Inputs'!$D70="Yes",'Table 2 Landscaping Inputs'!$B70*'Table 2 Landscaping Inputs'!F70,0)</f>
        <v>0</v>
      </c>
      <c r="E69" s="11">
        <f>IF('Table 2 Landscaping Inputs'!$D70="Yes",'Table 2 Landscaping Inputs'!$B70*'Table 2 Landscaping Inputs'!G70,0)</f>
        <v>0</v>
      </c>
      <c r="F69" s="11">
        <f>IF('Table 2 Landscaping Inputs'!$D70="Yes",'Table 2 Landscaping Inputs'!$B70*'Table 2 Landscaping Inputs'!H70,0)</f>
        <v>0</v>
      </c>
      <c r="G69" s="11">
        <f>IF('Table 2 Landscaping Inputs'!$D70="Yes",'Table 2 Landscaping Inputs'!$B70*'Table 2 Landscaping Inputs'!I70,0)</f>
        <v>0</v>
      </c>
      <c r="H69" s="11">
        <f>'Table 2 Landscaping Inputs'!E70*'Table 2 Landscaping Inputs'!$B70</f>
        <v>0</v>
      </c>
      <c r="I69" s="11">
        <f>'Table 2 Landscaping Inputs'!F70*'Table 2 Landscaping Inputs'!$B70</f>
        <v>0</v>
      </c>
      <c r="J69" s="11">
        <f>'Table 2 Landscaping Inputs'!G70*'Table 2 Landscaping Inputs'!$B70</f>
        <v>0</v>
      </c>
      <c r="K69" s="11">
        <f>'Table 2 Landscaping Inputs'!H70*'Table 2 Landscaping Inputs'!$B70</f>
        <v>0</v>
      </c>
      <c r="L69" s="11">
        <f>'Table 2 Landscaping Inputs'!I70*'Table 2 Landscaping Inputs'!$B70</f>
        <v>0</v>
      </c>
    </row>
    <row r="70" spans="1:12" ht="30" x14ac:dyDescent="0.25">
      <c r="A70" s="118"/>
      <c r="B70" s="41" t="s">
        <v>129</v>
      </c>
      <c r="C70" s="11">
        <f>IF('Table 2 Landscaping Inputs'!$D71="Yes",'Table 2 Landscaping Inputs'!$B71*'Table 2 Landscaping Inputs'!E71,0)</f>
        <v>0</v>
      </c>
      <c r="D70" s="11">
        <f>IF('Table 2 Landscaping Inputs'!$D71="Yes",'Table 2 Landscaping Inputs'!$B71*'Table 2 Landscaping Inputs'!F71,0)</f>
        <v>0</v>
      </c>
      <c r="E70" s="11">
        <f>IF('Table 2 Landscaping Inputs'!$D71="Yes",'Table 2 Landscaping Inputs'!$B71*'Table 2 Landscaping Inputs'!G71,0)</f>
        <v>0</v>
      </c>
      <c r="F70" s="11">
        <f>IF('Table 2 Landscaping Inputs'!$D71="Yes",'Table 2 Landscaping Inputs'!$B71*'Table 2 Landscaping Inputs'!H71,0)</f>
        <v>0</v>
      </c>
      <c r="G70" s="11">
        <f>IF('Table 2 Landscaping Inputs'!$D71="Yes",'Table 2 Landscaping Inputs'!$B71*'Table 2 Landscaping Inputs'!I71,0)</f>
        <v>0</v>
      </c>
      <c r="H70" s="11">
        <f>'Table 2 Landscaping Inputs'!E71*'Table 2 Landscaping Inputs'!$B71</f>
        <v>0</v>
      </c>
      <c r="I70" s="11">
        <f>'Table 2 Landscaping Inputs'!F71*'Table 2 Landscaping Inputs'!$B71</f>
        <v>0</v>
      </c>
      <c r="J70" s="11">
        <f>'Table 2 Landscaping Inputs'!G71*'Table 2 Landscaping Inputs'!$B71</f>
        <v>0</v>
      </c>
      <c r="K70" s="11">
        <f>'Table 2 Landscaping Inputs'!H71*'Table 2 Landscaping Inputs'!$B71</f>
        <v>0</v>
      </c>
      <c r="L70" s="11">
        <f>'Table 2 Landscaping Inputs'!I71*'Table 2 Landscaping Inputs'!$B71</f>
        <v>0</v>
      </c>
    </row>
    <row r="71" spans="1:12" ht="30" x14ac:dyDescent="0.25">
      <c r="A71" s="118"/>
      <c r="B71" s="41" t="s">
        <v>105</v>
      </c>
      <c r="C71" s="11">
        <f>IF('Table 2 Landscaping Inputs'!$D72="Yes",'Table 2 Landscaping Inputs'!$B72*'Table 2 Landscaping Inputs'!E72,0)</f>
        <v>0</v>
      </c>
      <c r="D71" s="11">
        <f>IF('Table 2 Landscaping Inputs'!$D72="Yes",'Table 2 Landscaping Inputs'!$B72*'Table 2 Landscaping Inputs'!F72,0)</f>
        <v>0</v>
      </c>
      <c r="E71" s="11">
        <f>IF('Table 2 Landscaping Inputs'!$D72="Yes",'Table 2 Landscaping Inputs'!$B72*'Table 2 Landscaping Inputs'!G72,0)</f>
        <v>0</v>
      </c>
      <c r="F71" s="11">
        <f>IF('Table 2 Landscaping Inputs'!$D72="Yes",'Table 2 Landscaping Inputs'!$B72*'Table 2 Landscaping Inputs'!H72,0)</f>
        <v>0</v>
      </c>
      <c r="G71" s="11">
        <f>IF('Table 2 Landscaping Inputs'!$D72="Yes",'Table 2 Landscaping Inputs'!$B72*'Table 2 Landscaping Inputs'!I72,0)</f>
        <v>0</v>
      </c>
      <c r="H71" s="11">
        <f>'Table 2 Landscaping Inputs'!E72*'Table 2 Landscaping Inputs'!$B72</f>
        <v>0</v>
      </c>
      <c r="I71" s="11">
        <f>'Table 2 Landscaping Inputs'!F72*'Table 2 Landscaping Inputs'!$B72</f>
        <v>0</v>
      </c>
      <c r="J71" s="11">
        <f>'Table 2 Landscaping Inputs'!G72*'Table 2 Landscaping Inputs'!$B72</f>
        <v>0</v>
      </c>
      <c r="K71" s="11">
        <f>'Table 2 Landscaping Inputs'!H72*'Table 2 Landscaping Inputs'!$B72</f>
        <v>0</v>
      </c>
      <c r="L71" s="11">
        <f>'Table 2 Landscaping Inputs'!I72*'Table 2 Landscaping Inputs'!$B72</f>
        <v>0</v>
      </c>
    </row>
    <row r="72" spans="1:12" x14ac:dyDescent="0.25">
      <c r="A72" s="118"/>
      <c r="B72" s="41" t="s">
        <v>130</v>
      </c>
      <c r="C72" s="11">
        <f>IF('Table 2 Landscaping Inputs'!$D73="Yes",'Table 2 Landscaping Inputs'!$B73*'Table 2 Landscaping Inputs'!E73,0)</f>
        <v>0</v>
      </c>
      <c r="D72" s="11">
        <f>IF('Table 2 Landscaping Inputs'!$D73="Yes",'Table 2 Landscaping Inputs'!$B73*'Table 2 Landscaping Inputs'!F73,0)</f>
        <v>0</v>
      </c>
      <c r="E72" s="11">
        <f>IF('Table 2 Landscaping Inputs'!$D73="Yes",'Table 2 Landscaping Inputs'!$B73*'Table 2 Landscaping Inputs'!G73,0)</f>
        <v>0</v>
      </c>
      <c r="F72" s="11">
        <f>IF('Table 2 Landscaping Inputs'!$D73="Yes",'Table 2 Landscaping Inputs'!$B73*'Table 2 Landscaping Inputs'!H73,0)</f>
        <v>0</v>
      </c>
      <c r="G72" s="11">
        <f>IF('Table 2 Landscaping Inputs'!$D73="Yes",'Table 2 Landscaping Inputs'!$B73*'Table 2 Landscaping Inputs'!I73,0)</f>
        <v>0</v>
      </c>
      <c r="H72" s="11">
        <f>'Table 2 Landscaping Inputs'!E73*'Table 2 Landscaping Inputs'!$B73</f>
        <v>0</v>
      </c>
      <c r="I72" s="11">
        <f>'Table 2 Landscaping Inputs'!F73*'Table 2 Landscaping Inputs'!$B73</f>
        <v>0</v>
      </c>
      <c r="J72" s="11">
        <f>'Table 2 Landscaping Inputs'!G73*'Table 2 Landscaping Inputs'!$B73</f>
        <v>0</v>
      </c>
      <c r="K72" s="11">
        <f>'Table 2 Landscaping Inputs'!H73*'Table 2 Landscaping Inputs'!$B73</f>
        <v>0</v>
      </c>
      <c r="L72" s="11">
        <f>'Table 2 Landscaping Inputs'!I73*'Table 2 Landscaping Inputs'!$B73</f>
        <v>0</v>
      </c>
    </row>
    <row r="73" spans="1:12" ht="45" x14ac:dyDescent="0.25">
      <c r="A73" s="118"/>
      <c r="B73" s="41" t="s">
        <v>131</v>
      </c>
      <c r="C73" s="11">
        <f>IF('Table 2 Landscaping Inputs'!$D74="Yes",'Table 2 Landscaping Inputs'!$B74*'Table 2 Landscaping Inputs'!E74,0)</f>
        <v>0</v>
      </c>
      <c r="D73" s="11">
        <f>IF('Table 2 Landscaping Inputs'!$D74="Yes",'Table 2 Landscaping Inputs'!$B74*'Table 2 Landscaping Inputs'!F74,0)</f>
        <v>0</v>
      </c>
      <c r="E73" s="11">
        <f>IF('Table 2 Landscaping Inputs'!$D74="Yes",'Table 2 Landscaping Inputs'!$B74*'Table 2 Landscaping Inputs'!G74,0)</f>
        <v>0</v>
      </c>
      <c r="F73" s="11">
        <f>IF('Table 2 Landscaping Inputs'!$D74="Yes",'Table 2 Landscaping Inputs'!$B74*'Table 2 Landscaping Inputs'!H74,0)</f>
        <v>0</v>
      </c>
      <c r="G73" s="11">
        <f>IF('Table 2 Landscaping Inputs'!$D74="Yes",'Table 2 Landscaping Inputs'!$B74*'Table 2 Landscaping Inputs'!I74,0)</f>
        <v>0</v>
      </c>
      <c r="H73" s="11">
        <f>'Table 2 Landscaping Inputs'!E74*'Table 2 Landscaping Inputs'!$B74</f>
        <v>0</v>
      </c>
      <c r="I73" s="11">
        <f>'Table 2 Landscaping Inputs'!F74*'Table 2 Landscaping Inputs'!$B74</f>
        <v>0</v>
      </c>
      <c r="J73" s="11">
        <f>'Table 2 Landscaping Inputs'!G74*'Table 2 Landscaping Inputs'!$B74</f>
        <v>0</v>
      </c>
      <c r="K73" s="11">
        <f>'Table 2 Landscaping Inputs'!H74*'Table 2 Landscaping Inputs'!$B74</f>
        <v>0</v>
      </c>
      <c r="L73" s="11">
        <f>'Table 2 Landscaping Inputs'!I74*'Table 2 Landscaping Inputs'!$B74</f>
        <v>0</v>
      </c>
    </row>
    <row r="74" spans="1:12" x14ac:dyDescent="0.25">
      <c r="A74" s="118"/>
      <c r="B74" s="41" t="s">
        <v>132</v>
      </c>
      <c r="C74" s="11">
        <f>IF('Table 2 Landscaping Inputs'!$D75="Yes",'Table 2 Landscaping Inputs'!$B75*'Table 2 Landscaping Inputs'!E75,0)</f>
        <v>0</v>
      </c>
      <c r="D74" s="11">
        <f>IF('Table 2 Landscaping Inputs'!$D75="Yes",'Table 2 Landscaping Inputs'!$B75*'Table 2 Landscaping Inputs'!F75,0)</f>
        <v>0</v>
      </c>
      <c r="E74" s="11">
        <f>IF('Table 2 Landscaping Inputs'!$D75="Yes",'Table 2 Landscaping Inputs'!$B75*'Table 2 Landscaping Inputs'!G75,0)</f>
        <v>0</v>
      </c>
      <c r="F74" s="11">
        <f>IF('Table 2 Landscaping Inputs'!$D75="Yes",'Table 2 Landscaping Inputs'!$B75*'Table 2 Landscaping Inputs'!H75,0)</f>
        <v>0</v>
      </c>
      <c r="G74" s="11">
        <f>IF('Table 2 Landscaping Inputs'!$D75="Yes",'Table 2 Landscaping Inputs'!$B75*'Table 2 Landscaping Inputs'!I75,0)</f>
        <v>0</v>
      </c>
      <c r="H74" s="11">
        <f>'Table 2 Landscaping Inputs'!E75*'Table 2 Landscaping Inputs'!$B75</f>
        <v>0</v>
      </c>
      <c r="I74" s="11">
        <f>'Table 2 Landscaping Inputs'!F75*'Table 2 Landscaping Inputs'!$B75</f>
        <v>0</v>
      </c>
      <c r="J74" s="11">
        <f>'Table 2 Landscaping Inputs'!G75*'Table 2 Landscaping Inputs'!$B75</f>
        <v>0</v>
      </c>
      <c r="K74" s="11">
        <f>'Table 2 Landscaping Inputs'!H75*'Table 2 Landscaping Inputs'!$B75</f>
        <v>0</v>
      </c>
      <c r="L74" s="11">
        <f>'Table 2 Landscaping Inputs'!I75*'Table 2 Landscaping Inputs'!$B75</f>
        <v>0</v>
      </c>
    </row>
    <row r="75" spans="1:12" ht="30" x14ac:dyDescent="0.25">
      <c r="A75" s="118"/>
      <c r="B75" s="41" t="s">
        <v>133</v>
      </c>
      <c r="C75" s="11">
        <f>IF('Table 2 Landscaping Inputs'!$D76="Yes",'Table 2 Landscaping Inputs'!$B76*'Table 2 Landscaping Inputs'!E76,0)</f>
        <v>0</v>
      </c>
      <c r="D75" s="11">
        <f>IF('Table 2 Landscaping Inputs'!$D76="Yes",'Table 2 Landscaping Inputs'!$B76*'Table 2 Landscaping Inputs'!F76,0)</f>
        <v>0</v>
      </c>
      <c r="E75" s="11">
        <f>IF('Table 2 Landscaping Inputs'!$D76="Yes",'Table 2 Landscaping Inputs'!$B76*'Table 2 Landscaping Inputs'!G76,0)</f>
        <v>0</v>
      </c>
      <c r="F75" s="11">
        <f>IF('Table 2 Landscaping Inputs'!$D76="Yes",'Table 2 Landscaping Inputs'!$B76*'Table 2 Landscaping Inputs'!H76,0)</f>
        <v>0</v>
      </c>
      <c r="G75" s="11">
        <f>IF('Table 2 Landscaping Inputs'!$D76="Yes",'Table 2 Landscaping Inputs'!$B76*'Table 2 Landscaping Inputs'!I76,0)</f>
        <v>0</v>
      </c>
      <c r="H75" s="11">
        <f>'Table 2 Landscaping Inputs'!E76*'Table 2 Landscaping Inputs'!$B76</f>
        <v>0</v>
      </c>
      <c r="I75" s="11">
        <f>'Table 2 Landscaping Inputs'!F76*'Table 2 Landscaping Inputs'!$B76</f>
        <v>0</v>
      </c>
      <c r="J75" s="11">
        <f>'Table 2 Landscaping Inputs'!G76*'Table 2 Landscaping Inputs'!$B76</f>
        <v>0</v>
      </c>
      <c r="K75" s="11">
        <f>'Table 2 Landscaping Inputs'!H76*'Table 2 Landscaping Inputs'!$B76</f>
        <v>0</v>
      </c>
      <c r="L75" s="11">
        <f>'Table 2 Landscaping Inputs'!I76*'Table 2 Landscaping Inputs'!$B76</f>
        <v>0</v>
      </c>
    </row>
    <row r="76" spans="1:12" ht="30" x14ac:dyDescent="0.25">
      <c r="A76" s="118" t="s">
        <v>134</v>
      </c>
      <c r="B76" s="41" t="s">
        <v>135</v>
      </c>
      <c r="C76" s="11">
        <f>IF('Table 2 Landscaping Inputs'!$D77="Yes",'Table 2 Landscaping Inputs'!$B77*'Table 2 Landscaping Inputs'!E77,0)</f>
        <v>0</v>
      </c>
      <c r="D76" s="11">
        <f>IF('Table 2 Landscaping Inputs'!$D77="Yes",'Table 2 Landscaping Inputs'!$B77*'Table 2 Landscaping Inputs'!F77,0)</f>
        <v>0</v>
      </c>
      <c r="E76" s="11">
        <f>IF('Table 2 Landscaping Inputs'!$D77="Yes",'Table 2 Landscaping Inputs'!$B77*'Table 2 Landscaping Inputs'!G77,0)</f>
        <v>0</v>
      </c>
      <c r="F76" s="11">
        <f>IF('Table 2 Landscaping Inputs'!$D77="Yes",'Table 2 Landscaping Inputs'!$B77*'Table 2 Landscaping Inputs'!H77,0)</f>
        <v>0</v>
      </c>
      <c r="G76" s="11">
        <f>IF('Table 2 Landscaping Inputs'!$D77="Yes",'Table 2 Landscaping Inputs'!$B77*'Table 2 Landscaping Inputs'!I77,0)</f>
        <v>0</v>
      </c>
      <c r="H76" s="11">
        <f>'Table 2 Landscaping Inputs'!E77*'Table 2 Landscaping Inputs'!$B77</f>
        <v>0</v>
      </c>
      <c r="I76" s="11">
        <f>'Table 2 Landscaping Inputs'!F77*'Table 2 Landscaping Inputs'!$B77</f>
        <v>0</v>
      </c>
      <c r="J76" s="11">
        <f>'Table 2 Landscaping Inputs'!G77*'Table 2 Landscaping Inputs'!$B77</f>
        <v>0</v>
      </c>
      <c r="K76" s="11">
        <f>'Table 2 Landscaping Inputs'!H77*'Table 2 Landscaping Inputs'!$B77</f>
        <v>0</v>
      </c>
      <c r="L76" s="11">
        <f>'Table 2 Landscaping Inputs'!I77*'Table 2 Landscaping Inputs'!$B77</f>
        <v>0</v>
      </c>
    </row>
    <row r="77" spans="1:12" x14ac:dyDescent="0.25">
      <c r="A77" s="118"/>
      <c r="B77" s="41" t="s">
        <v>136</v>
      </c>
      <c r="C77" s="11">
        <f>IF('Table 2 Landscaping Inputs'!$D78="Yes",'Table 2 Landscaping Inputs'!$B78*'Table 2 Landscaping Inputs'!E78,0)</f>
        <v>0</v>
      </c>
      <c r="D77" s="11">
        <f>IF('Table 2 Landscaping Inputs'!$D78="Yes",'Table 2 Landscaping Inputs'!$B78*'Table 2 Landscaping Inputs'!F78,0)</f>
        <v>0</v>
      </c>
      <c r="E77" s="11">
        <f>IF('Table 2 Landscaping Inputs'!$D78="Yes",'Table 2 Landscaping Inputs'!$B78*'Table 2 Landscaping Inputs'!G78,0)</f>
        <v>0</v>
      </c>
      <c r="F77" s="11">
        <f>IF('Table 2 Landscaping Inputs'!$D78="Yes",'Table 2 Landscaping Inputs'!$B78*'Table 2 Landscaping Inputs'!H78,0)</f>
        <v>0</v>
      </c>
      <c r="G77" s="11">
        <f>IF('Table 2 Landscaping Inputs'!$D78="Yes",'Table 2 Landscaping Inputs'!$B78*'Table 2 Landscaping Inputs'!I78,0)</f>
        <v>0</v>
      </c>
      <c r="H77" s="11">
        <f>'Table 2 Landscaping Inputs'!E78*'Table 2 Landscaping Inputs'!$B78</f>
        <v>0</v>
      </c>
      <c r="I77" s="11">
        <f>'Table 2 Landscaping Inputs'!F78*'Table 2 Landscaping Inputs'!$B78</f>
        <v>0</v>
      </c>
      <c r="J77" s="11">
        <f>'Table 2 Landscaping Inputs'!G78*'Table 2 Landscaping Inputs'!$B78</f>
        <v>0</v>
      </c>
      <c r="K77" s="11">
        <f>'Table 2 Landscaping Inputs'!H78*'Table 2 Landscaping Inputs'!$B78</f>
        <v>0</v>
      </c>
      <c r="L77" s="11">
        <f>'Table 2 Landscaping Inputs'!I78*'Table 2 Landscaping Inputs'!$B78</f>
        <v>0</v>
      </c>
    </row>
    <row r="78" spans="1:12" x14ac:dyDescent="0.25">
      <c r="A78" s="118"/>
      <c r="B78" s="41" t="s">
        <v>137</v>
      </c>
      <c r="C78" s="11">
        <f>IF('Table 2 Landscaping Inputs'!$D79="Yes",'Table 2 Landscaping Inputs'!$B79*'Table 2 Landscaping Inputs'!E79,0)</f>
        <v>0</v>
      </c>
      <c r="D78" s="11">
        <f>IF('Table 2 Landscaping Inputs'!$D79="Yes",'Table 2 Landscaping Inputs'!$B79*'Table 2 Landscaping Inputs'!F79,0)</f>
        <v>0</v>
      </c>
      <c r="E78" s="11">
        <f>IF('Table 2 Landscaping Inputs'!$D79="Yes",'Table 2 Landscaping Inputs'!$B79*'Table 2 Landscaping Inputs'!G79,0)</f>
        <v>0</v>
      </c>
      <c r="F78" s="11">
        <f>IF('Table 2 Landscaping Inputs'!$D79="Yes",'Table 2 Landscaping Inputs'!$B79*'Table 2 Landscaping Inputs'!H79,0)</f>
        <v>0</v>
      </c>
      <c r="G78" s="11">
        <f>IF('Table 2 Landscaping Inputs'!$D79="Yes",'Table 2 Landscaping Inputs'!$B79*'Table 2 Landscaping Inputs'!I79,0)</f>
        <v>0</v>
      </c>
      <c r="H78" s="11">
        <f>'Table 2 Landscaping Inputs'!E79*'Table 2 Landscaping Inputs'!$B79</f>
        <v>0</v>
      </c>
      <c r="I78" s="11">
        <f>'Table 2 Landscaping Inputs'!F79*'Table 2 Landscaping Inputs'!$B79</f>
        <v>0</v>
      </c>
      <c r="J78" s="11">
        <f>'Table 2 Landscaping Inputs'!G79*'Table 2 Landscaping Inputs'!$B79</f>
        <v>0</v>
      </c>
      <c r="K78" s="11">
        <f>'Table 2 Landscaping Inputs'!H79*'Table 2 Landscaping Inputs'!$B79</f>
        <v>0</v>
      </c>
      <c r="L78" s="11">
        <f>'Table 2 Landscaping Inputs'!I79*'Table 2 Landscaping Inputs'!$B79</f>
        <v>0</v>
      </c>
    </row>
    <row r="79" spans="1:12" ht="30" x14ac:dyDescent="0.25">
      <c r="A79" s="118"/>
      <c r="B79" s="41" t="s">
        <v>138</v>
      </c>
      <c r="C79" s="11">
        <f>IF('Table 2 Landscaping Inputs'!$D80="Yes",'Table 2 Landscaping Inputs'!$B80*'Table 2 Landscaping Inputs'!E80,0)</f>
        <v>0</v>
      </c>
      <c r="D79" s="11">
        <f>IF('Table 2 Landscaping Inputs'!$D80="Yes",'Table 2 Landscaping Inputs'!$B80*'Table 2 Landscaping Inputs'!F80,0)</f>
        <v>0</v>
      </c>
      <c r="E79" s="11">
        <f>IF('Table 2 Landscaping Inputs'!$D80="Yes",'Table 2 Landscaping Inputs'!$B80*'Table 2 Landscaping Inputs'!G80,0)</f>
        <v>0</v>
      </c>
      <c r="F79" s="11">
        <f>IF('Table 2 Landscaping Inputs'!$D80="Yes",'Table 2 Landscaping Inputs'!$B80*'Table 2 Landscaping Inputs'!H80,0)</f>
        <v>0</v>
      </c>
      <c r="G79" s="11">
        <f>IF('Table 2 Landscaping Inputs'!$D80="Yes",'Table 2 Landscaping Inputs'!$B80*'Table 2 Landscaping Inputs'!I80,0)</f>
        <v>0</v>
      </c>
      <c r="H79" s="11">
        <f>'Table 2 Landscaping Inputs'!E80*'Table 2 Landscaping Inputs'!$B80</f>
        <v>0</v>
      </c>
      <c r="I79" s="11">
        <f>'Table 2 Landscaping Inputs'!F80*'Table 2 Landscaping Inputs'!$B80</f>
        <v>0</v>
      </c>
      <c r="J79" s="11">
        <f>'Table 2 Landscaping Inputs'!G80*'Table 2 Landscaping Inputs'!$B80</f>
        <v>0</v>
      </c>
      <c r="K79" s="11">
        <f>'Table 2 Landscaping Inputs'!H80*'Table 2 Landscaping Inputs'!$B80</f>
        <v>0</v>
      </c>
      <c r="L79" s="11">
        <f>'Table 2 Landscaping Inputs'!I80*'Table 2 Landscaping Inputs'!$B80</f>
        <v>0</v>
      </c>
    </row>
    <row r="80" spans="1:12" ht="30" x14ac:dyDescent="0.25">
      <c r="A80" s="118"/>
      <c r="B80" s="41" t="s">
        <v>139</v>
      </c>
      <c r="C80" s="11">
        <f>IF('Table 2 Landscaping Inputs'!$D81="Yes",'Table 2 Landscaping Inputs'!$B81*'Table 2 Landscaping Inputs'!E81,0)</f>
        <v>0</v>
      </c>
      <c r="D80" s="11">
        <f>IF('Table 2 Landscaping Inputs'!$D81="Yes",'Table 2 Landscaping Inputs'!$B81*'Table 2 Landscaping Inputs'!F81,0)</f>
        <v>0</v>
      </c>
      <c r="E80" s="11">
        <f>IF('Table 2 Landscaping Inputs'!$D81="Yes",'Table 2 Landscaping Inputs'!$B81*'Table 2 Landscaping Inputs'!G81,0)</f>
        <v>0</v>
      </c>
      <c r="F80" s="11">
        <f>IF('Table 2 Landscaping Inputs'!$D81="Yes",'Table 2 Landscaping Inputs'!$B81*'Table 2 Landscaping Inputs'!H81,0)</f>
        <v>0</v>
      </c>
      <c r="G80" s="11">
        <f>IF('Table 2 Landscaping Inputs'!$D81="Yes",'Table 2 Landscaping Inputs'!$B81*'Table 2 Landscaping Inputs'!I81,0)</f>
        <v>0</v>
      </c>
      <c r="H80" s="11">
        <f>'Table 2 Landscaping Inputs'!E81*'Table 2 Landscaping Inputs'!$B81</f>
        <v>0</v>
      </c>
      <c r="I80" s="11">
        <f>'Table 2 Landscaping Inputs'!F81*'Table 2 Landscaping Inputs'!$B81</f>
        <v>0</v>
      </c>
      <c r="J80" s="11">
        <f>'Table 2 Landscaping Inputs'!G81*'Table 2 Landscaping Inputs'!$B81</f>
        <v>0</v>
      </c>
      <c r="K80" s="11">
        <f>'Table 2 Landscaping Inputs'!H81*'Table 2 Landscaping Inputs'!$B81</f>
        <v>0</v>
      </c>
      <c r="L80" s="11">
        <f>'Table 2 Landscaping Inputs'!I81*'Table 2 Landscaping Inputs'!$B81</f>
        <v>0</v>
      </c>
    </row>
    <row r="81" spans="1:12" ht="30" x14ac:dyDescent="0.25">
      <c r="A81" s="118"/>
      <c r="B81" s="41" t="s">
        <v>140</v>
      </c>
      <c r="C81" s="11">
        <f>IF('Table 2 Landscaping Inputs'!$D82="Yes",'Table 2 Landscaping Inputs'!$B82*'Table 2 Landscaping Inputs'!E82,0)</f>
        <v>0</v>
      </c>
      <c r="D81" s="11">
        <f>IF('Table 2 Landscaping Inputs'!$D82="Yes",'Table 2 Landscaping Inputs'!$B82*'Table 2 Landscaping Inputs'!F82,0)</f>
        <v>0</v>
      </c>
      <c r="E81" s="11">
        <f>IF('Table 2 Landscaping Inputs'!$D82="Yes",'Table 2 Landscaping Inputs'!$B82*'Table 2 Landscaping Inputs'!G82,0)</f>
        <v>0</v>
      </c>
      <c r="F81" s="11">
        <f>IF('Table 2 Landscaping Inputs'!$D82="Yes",'Table 2 Landscaping Inputs'!$B82*'Table 2 Landscaping Inputs'!H82,0)</f>
        <v>0</v>
      </c>
      <c r="G81" s="11">
        <f>IF('Table 2 Landscaping Inputs'!$D82="Yes",'Table 2 Landscaping Inputs'!$B82*'Table 2 Landscaping Inputs'!I82,0)</f>
        <v>0</v>
      </c>
      <c r="H81" s="11">
        <f>'Table 2 Landscaping Inputs'!E82*'Table 2 Landscaping Inputs'!$B82</f>
        <v>0</v>
      </c>
      <c r="I81" s="11">
        <f>'Table 2 Landscaping Inputs'!F82*'Table 2 Landscaping Inputs'!$B82</f>
        <v>0</v>
      </c>
      <c r="J81" s="11">
        <f>'Table 2 Landscaping Inputs'!G82*'Table 2 Landscaping Inputs'!$B82</f>
        <v>0</v>
      </c>
      <c r="K81" s="11">
        <f>'Table 2 Landscaping Inputs'!H82*'Table 2 Landscaping Inputs'!$B82</f>
        <v>0</v>
      </c>
      <c r="L81" s="11">
        <f>'Table 2 Landscaping Inputs'!I82*'Table 2 Landscaping Inputs'!$B82</f>
        <v>0</v>
      </c>
    </row>
    <row r="82" spans="1:12" x14ac:dyDescent="0.25">
      <c r="A82" s="118"/>
      <c r="B82" s="41" t="s">
        <v>141</v>
      </c>
      <c r="C82" s="11">
        <f>IF('Table 2 Landscaping Inputs'!$D83="Yes",'Table 2 Landscaping Inputs'!$B83*'Table 2 Landscaping Inputs'!E83,0)</f>
        <v>0</v>
      </c>
      <c r="D82" s="11">
        <f>IF('Table 2 Landscaping Inputs'!$D83="Yes",'Table 2 Landscaping Inputs'!$B83*'Table 2 Landscaping Inputs'!F83,0)</f>
        <v>0</v>
      </c>
      <c r="E82" s="11">
        <f>IF('Table 2 Landscaping Inputs'!$D83="Yes",'Table 2 Landscaping Inputs'!$B83*'Table 2 Landscaping Inputs'!G83,0)</f>
        <v>0</v>
      </c>
      <c r="F82" s="11">
        <f>IF('Table 2 Landscaping Inputs'!$D83="Yes",'Table 2 Landscaping Inputs'!$B83*'Table 2 Landscaping Inputs'!H83,0)</f>
        <v>0</v>
      </c>
      <c r="G82" s="11">
        <f>IF('Table 2 Landscaping Inputs'!$D83="Yes",'Table 2 Landscaping Inputs'!$B83*'Table 2 Landscaping Inputs'!I83,0)</f>
        <v>0</v>
      </c>
      <c r="H82" s="11">
        <f>'Table 2 Landscaping Inputs'!E83*'Table 2 Landscaping Inputs'!$B83</f>
        <v>0</v>
      </c>
      <c r="I82" s="11">
        <f>'Table 2 Landscaping Inputs'!F83*'Table 2 Landscaping Inputs'!$B83</f>
        <v>0</v>
      </c>
      <c r="J82" s="11">
        <f>'Table 2 Landscaping Inputs'!G83*'Table 2 Landscaping Inputs'!$B83</f>
        <v>0</v>
      </c>
      <c r="K82" s="11">
        <f>'Table 2 Landscaping Inputs'!H83*'Table 2 Landscaping Inputs'!$B83</f>
        <v>0</v>
      </c>
      <c r="L82" s="11">
        <f>'Table 2 Landscaping Inputs'!I83*'Table 2 Landscaping Inputs'!$B83</f>
        <v>0</v>
      </c>
    </row>
    <row r="83" spans="1:12" ht="30" x14ac:dyDescent="0.25">
      <c r="A83" s="118"/>
      <c r="B83" s="41" t="s">
        <v>142</v>
      </c>
      <c r="C83" s="11">
        <f>IF('Table 2 Landscaping Inputs'!$D84="Yes",'Table 2 Landscaping Inputs'!$B84*'Table 2 Landscaping Inputs'!E84,0)</f>
        <v>0</v>
      </c>
      <c r="D83" s="11">
        <f>IF('Table 2 Landscaping Inputs'!$D84="Yes",'Table 2 Landscaping Inputs'!$B84*'Table 2 Landscaping Inputs'!F84,0)</f>
        <v>0</v>
      </c>
      <c r="E83" s="11">
        <f>IF('Table 2 Landscaping Inputs'!$D84="Yes",'Table 2 Landscaping Inputs'!$B84*'Table 2 Landscaping Inputs'!G84,0)</f>
        <v>0</v>
      </c>
      <c r="F83" s="11">
        <f>IF('Table 2 Landscaping Inputs'!$D84="Yes",'Table 2 Landscaping Inputs'!$B84*'Table 2 Landscaping Inputs'!H84,0)</f>
        <v>0</v>
      </c>
      <c r="G83" s="11">
        <f>IF('Table 2 Landscaping Inputs'!$D84="Yes",'Table 2 Landscaping Inputs'!$B84*'Table 2 Landscaping Inputs'!I84,0)</f>
        <v>0</v>
      </c>
      <c r="H83" s="11">
        <f>'Table 2 Landscaping Inputs'!E84*'Table 2 Landscaping Inputs'!$B84</f>
        <v>0</v>
      </c>
      <c r="I83" s="11">
        <f>'Table 2 Landscaping Inputs'!F84*'Table 2 Landscaping Inputs'!$B84</f>
        <v>0</v>
      </c>
      <c r="J83" s="11">
        <f>'Table 2 Landscaping Inputs'!G84*'Table 2 Landscaping Inputs'!$B84</f>
        <v>0</v>
      </c>
      <c r="K83" s="11">
        <f>'Table 2 Landscaping Inputs'!H84*'Table 2 Landscaping Inputs'!$B84</f>
        <v>0</v>
      </c>
      <c r="L83" s="11">
        <f>'Table 2 Landscaping Inputs'!I84*'Table 2 Landscaping Inputs'!$B84</f>
        <v>0</v>
      </c>
    </row>
    <row r="84" spans="1:12" x14ac:dyDescent="0.25">
      <c r="A84" s="118"/>
      <c r="B84" s="41" t="s">
        <v>143</v>
      </c>
      <c r="C84" s="11">
        <f>IF('Table 2 Landscaping Inputs'!$D85="Yes",'Table 2 Landscaping Inputs'!$B85*'Table 2 Landscaping Inputs'!E85,0)</f>
        <v>0</v>
      </c>
      <c r="D84" s="11">
        <f>IF('Table 2 Landscaping Inputs'!$D85="Yes",'Table 2 Landscaping Inputs'!$B85*'Table 2 Landscaping Inputs'!F85,0)</f>
        <v>0</v>
      </c>
      <c r="E84" s="11">
        <f>IF('Table 2 Landscaping Inputs'!$D85="Yes",'Table 2 Landscaping Inputs'!$B85*'Table 2 Landscaping Inputs'!G85,0)</f>
        <v>0</v>
      </c>
      <c r="F84" s="11">
        <f>IF('Table 2 Landscaping Inputs'!$D85="Yes",'Table 2 Landscaping Inputs'!$B85*'Table 2 Landscaping Inputs'!H85,0)</f>
        <v>0</v>
      </c>
      <c r="G84" s="11">
        <f>IF('Table 2 Landscaping Inputs'!$D85="Yes",'Table 2 Landscaping Inputs'!$B85*'Table 2 Landscaping Inputs'!I85,0)</f>
        <v>0</v>
      </c>
      <c r="H84" s="11">
        <f>'Table 2 Landscaping Inputs'!E85*'Table 2 Landscaping Inputs'!$B85</f>
        <v>0</v>
      </c>
      <c r="I84" s="11">
        <f>'Table 2 Landscaping Inputs'!F85*'Table 2 Landscaping Inputs'!$B85</f>
        <v>0</v>
      </c>
      <c r="J84" s="11">
        <f>'Table 2 Landscaping Inputs'!G85*'Table 2 Landscaping Inputs'!$B85</f>
        <v>0</v>
      </c>
      <c r="K84" s="11">
        <f>'Table 2 Landscaping Inputs'!H85*'Table 2 Landscaping Inputs'!$B85</f>
        <v>0</v>
      </c>
      <c r="L84" s="11">
        <f>'Table 2 Landscaping Inputs'!I85*'Table 2 Landscaping Inputs'!$B85</f>
        <v>0</v>
      </c>
    </row>
    <row r="85" spans="1:12" x14ac:dyDescent="0.25">
      <c r="A85" s="118"/>
      <c r="B85" s="41" t="s">
        <v>144</v>
      </c>
      <c r="C85" s="11">
        <f>IF('Table 2 Landscaping Inputs'!$D86="Yes",'Table 2 Landscaping Inputs'!$B86*'Table 2 Landscaping Inputs'!E86,0)</f>
        <v>0</v>
      </c>
      <c r="D85" s="11">
        <f>IF('Table 2 Landscaping Inputs'!$D86="Yes",'Table 2 Landscaping Inputs'!$B86*'Table 2 Landscaping Inputs'!F86,0)</f>
        <v>0</v>
      </c>
      <c r="E85" s="11">
        <f>IF('Table 2 Landscaping Inputs'!$D86="Yes",'Table 2 Landscaping Inputs'!$B86*'Table 2 Landscaping Inputs'!G86,0)</f>
        <v>0</v>
      </c>
      <c r="F85" s="11">
        <f>IF('Table 2 Landscaping Inputs'!$D86="Yes",'Table 2 Landscaping Inputs'!$B86*'Table 2 Landscaping Inputs'!H86,0)</f>
        <v>0</v>
      </c>
      <c r="G85" s="11">
        <f>IF('Table 2 Landscaping Inputs'!$D86="Yes",'Table 2 Landscaping Inputs'!$B86*'Table 2 Landscaping Inputs'!I86,0)</f>
        <v>0</v>
      </c>
      <c r="H85" s="11">
        <f>'Table 2 Landscaping Inputs'!E86*'Table 2 Landscaping Inputs'!$B86</f>
        <v>0</v>
      </c>
      <c r="I85" s="11">
        <f>'Table 2 Landscaping Inputs'!F86*'Table 2 Landscaping Inputs'!$B86</f>
        <v>0</v>
      </c>
      <c r="J85" s="11">
        <f>'Table 2 Landscaping Inputs'!G86*'Table 2 Landscaping Inputs'!$B86</f>
        <v>0</v>
      </c>
      <c r="K85" s="11">
        <f>'Table 2 Landscaping Inputs'!H86*'Table 2 Landscaping Inputs'!$B86</f>
        <v>0</v>
      </c>
      <c r="L85" s="11">
        <f>'Table 2 Landscaping Inputs'!I86*'Table 2 Landscaping Inputs'!$B86</f>
        <v>0</v>
      </c>
    </row>
    <row r="86" spans="1:12" ht="30" x14ac:dyDescent="0.25">
      <c r="A86" s="118"/>
      <c r="B86" s="41" t="s">
        <v>145</v>
      </c>
      <c r="C86" s="11">
        <f>IF('Table 2 Landscaping Inputs'!$D87="Yes",'Table 2 Landscaping Inputs'!$B87*'Table 2 Landscaping Inputs'!E87,0)</f>
        <v>0</v>
      </c>
      <c r="D86" s="11">
        <f>IF('Table 2 Landscaping Inputs'!$D87="Yes",'Table 2 Landscaping Inputs'!$B87*'Table 2 Landscaping Inputs'!F87,0)</f>
        <v>0</v>
      </c>
      <c r="E86" s="11">
        <f>IF('Table 2 Landscaping Inputs'!$D87="Yes",'Table 2 Landscaping Inputs'!$B87*'Table 2 Landscaping Inputs'!G87,0)</f>
        <v>0</v>
      </c>
      <c r="F86" s="11">
        <f>IF('Table 2 Landscaping Inputs'!$D87="Yes",'Table 2 Landscaping Inputs'!$B87*'Table 2 Landscaping Inputs'!H87,0)</f>
        <v>0</v>
      </c>
      <c r="G86" s="11">
        <f>IF('Table 2 Landscaping Inputs'!$D87="Yes",'Table 2 Landscaping Inputs'!$B87*'Table 2 Landscaping Inputs'!I87,0)</f>
        <v>0</v>
      </c>
      <c r="H86" s="11">
        <f>'Table 2 Landscaping Inputs'!E87*'Table 2 Landscaping Inputs'!$B87</f>
        <v>0</v>
      </c>
      <c r="I86" s="11">
        <f>'Table 2 Landscaping Inputs'!F87*'Table 2 Landscaping Inputs'!$B87</f>
        <v>0</v>
      </c>
      <c r="J86" s="11">
        <f>'Table 2 Landscaping Inputs'!G87*'Table 2 Landscaping Inputs'!$B87</f>
        <v>0</v>
      </c>
      <c r="K86" s="11">
        <f>'Table 2 Landscaping Inputs'!H87*'Table 2 Landscaping Inputs'!$B87</f>
        <v>0</v>
      </c>
      <c r="L86" s="11">
        <f>'Table 2 Landscaping Inputs'!I87*'Table 2 Landscaping Inputs'!$B87</f>
        <v>0</v>
      </c>
    </row>
    <row r="87" spans="1:12" x14ac:dyDescent="0.25">
      <c r="A87" s="42" t="s">
        <v>147</v>
      </c>
      <c r="B87" s="42"/>
      <c r="C87" s="77">
        <f>SUM(C4:C86)</f>
        <v>0</v>
      </c>
      <c r="D87" s="77">
        <f t="shared" ref="D87:L87" si="0">SUM(D4:D86)</f>
        <v>0</v>
      </c>
      <c r="E87" s="77">
        <f t="shared" si="0"/>
        <v>0</v>
      </c>
      <c r="F87" s="77">
        <f t="shared" si="0"/>
        <v>0</v>
      </c>
      <c r="G87" s="77">
        <f t="shared" si="0"/>
        <v>0</v>
      </c>
      <c r="H87" s="77">
        <f t="shared" si="0"/>
        <v>0</v>
      </c>
      <c r="I87" s="77">
        <f t="shared" si="0"/>
        <v>0</v>
      </c>
      <c r="J87" s="77">
        <f t="shared" si="0"/>
        <v>0</v>
      </c>
      <c r="K87" s="77">
        <f t="shared" si="0"/>
        <v>0</v>
      </c>
      <c r="L87" s="77">
        <f t="shared" si="0"/>
        <v>0</v>
      </c>
    </row>
  </sheetData>
  <mergeCells count="17">
    <mergeCell ref="A46:A47"/>
    <mergeCell ref="A48:A51"/>
    <mergeCell ref="A52:A63"/>
    <mergeCell ref="A64:A75"/>
    <mergeCell ref="A76:A86"/>
    <mergeCell ref="A44:A45"/>
    <mergeCell ref="C1:K1"/>
    <mergeCell ref="C2:G2"/>
    <mergeCell ref="H2:L2"/>
    <mergeCell ref="A4:A9"/>
    <mergeCell ref="A10:A13"/>
    <mergeCell ref="A14:A19"/>
    <mergeCell ref="A20:A23"/>
    <mergeCell ref="A24:A27"/>
    <mergeCell ref="A28:A30"/>
    <mergeCell ref="A32:A33"/>
    <mergeCell ref="A34:A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CB583-423F-4FB1-A9F2-823772081CF3}">
  <sheetPr>
    <pageSetUpPr fitToPage="1"/>
  </sheetPr>
  <dimension ref="B1:L18"/>
  <sheetViews>
    <sheetView tabSelected="1" workbookViewId="0">
      <selection activeCell="E18" sqref="E18"/>
    </sheetView>
  </sheetViews>
  <sheetFormatPr defaultRowHeight="15" x14ac:dyDescent="0.25"/>
  <cols>
    <col min="1" max="1" width="1.7109375" customWidth="1"/>
    <col min="2" max="2" width="24.140625" customWidth="1"/>
    <col min="3" max="3" width="22.7109375" customWidth="1"/>
    <col min="4" max="4" width="20.7109375" customWidth="1"/>
    <col min="5" max="5" width="21.28515625" customWidth="1"/>
    <col min="6" max="6" width="17" customWidth="1"/>
    <col min="7" max="7" width="3.7109375" customWidth="1"/>
    <col min="8" max="8" width="29.28515625" customWidth="1"/>
    <col min="9" max="9" width="40" customWidth="1"/>
    <col min="10" max="10" width="21.7109375" customWidth="1"/>
    <col min="11" max="11" width="27.28515625" customWidth="1"/>
    <col min="12" max="12" width="22.85546875" customWidth="1"/>
    <col min="13" max="13" width="22.7109375" customWidth="1"/>
    <col min="14" max="14" width="15.5703125" customWidth="1"/>
  </cols>
  <sheetData>
    <row r="1" spans="2:12" x14ac:dyDescent="0.25">
      <c r="B1" s="59"/>
    </row>
    <row r="2" spans="2:12" ht="18.600000000000001" customHeight="1" thickBot="1" x14ac:dyDescent="0.3">
      <c r="C2" s="18"/>
      <c r="D2" s="18"/>
      <c r="E2" s="18"/>
      <c r="F2" s="18"/>
    </row>
    <row r="3" spans="2:12" ht="18.600000000000001" customHeight="1" x14ac:dyDescent="0.25">
      <c r="B3" s="123" t="s">
        <v>0</v>
      </c>
      <c r="C3" s="124"/>
      <c r="D3" s="124"/>
      <c r="E3" s="124"/>
      <c r="F3" s="125"/>
      <c r="H3" s="135" t="s">
        <v>250</v>
      </c>
      <c r="I3" s="136"/>
      <c r="K3" s="8"/>
      <c r="L3" s="8"/>
    </row>
    <row r="4" spans="2:12" x14ac:dyDescent="0.25">
      <c r="B4" s="133" t="s">
        <v>2</v>
      </c>
      <c r="C4" s="113"/>
      <c r="D4" s="113"/>
      <c r="E4" s="113"/>
      <c r="F4" s="134"/>
      <c r="H4" s="95" t="s">
        <v>229</v>
      </c>
      <c r="I4" s="94"/>
    </row>
    <row r="5" spans="2:12" ht="30" x14ac:dyDescent="0.25">
      <c r="B5" s="51" t="s">
        <v>8</v>
      </c>
      <c r="C5" s="3" t="s">
        <v>3</v>
      </c>
      <c r="D5" s="3" t="s">
        <v>9</v>
      </c>
      <c r="E5" s="3" t="s">
        <v>12</v>
      </c>
      <c r="F5" s="52" t="s">
        <v>153</v>
      </c>
      <c r="H5" s="96" t="s">
        <v>230</v>
      </c>
      <c r="I5" s="94"/>
    </row>
    <row r="6" spans="2:12" x14ac:dyDescent="0.25">
      <c r="B6" s="53" t="s">
        <v>1</v>
      </c>
      <c r="C6" s="11">
        <f>VLOOKUP('Table 1 Project Background'!$C$3,'Figure 10.08.30d'!$A$2:$E$20,2,FALSE)*('Table 1 Project Background'!C4/100)</f>
        <v>5000</v>
      </c>
      <c r="D6" s="78">
        <f>'Table 3 Landscaping Results'!H87</f>
        <v>0</v>
      </c>
      <c r="E6" s="78">
        <f>'Table 3 Landscaping Results'!C87</f>
        <v>0</v>
      </c>
      <c r="F6" s="60" t="str">
        <f>IF(D6&gt;=C6,"Yes", "No")</f>
        <v>No</v>
      </c>
      <c r="H6" s="95" t="s">
        <v>231</v>
      </c>
      <c r="I6" s="94"/>
    </row>
    <row r="7" spans="2:12" ht="14.45" customHeight="1" x14ac:dyDescent="0.25">
      <c r="B7" s="54" t="s">
        <v>150</v>
      </c>
      <c r="C7" s="11">
        <f>VLOOKUP('Table 1 Project Background'!$C$3,'Figure 10.08.30d'!$A$2:$E$20,3,FALSE)*('Table 1 Project Background'!C5/10)</f>
        <v>250</v>
      </c>
      <c r="D7" s="131">
        <f>'Table 3 Landscaping Results'!I87</f>
        <v>0</v>
      </c>
      <c r="E7" s="131">
        <f>'Table 3 Landscaping Results'!D87</f>
        <v>0</v>
      </c>
      <c r="F7" s="126" t="str">
        <f>IF(D7&gt;=(C8+C7),"Yes", "No")</f>
        <v>No</v>
      </c>
      <c r="H7" s="137" t="s">
        <v>248</v>
      </c>
      <c r="I7" s="140"/>
    </row>
    <row r="8" spans="2:12" x14ac:dyDescent="0.25">
      <c r="B8" s="54" t="s">
        <v>151</v>
      </c>
      <c r="C8" s="11">
        <f>VLOOKUP('Table 1 Project Background'!$C$3,'Figure 10.08.30d'!$A$2:$E$20,3,FALSE)*('Table 1 Project Background'!C6/10000)</f>
        <v>0</v>
      </c>
      <c r="D8" s="132"/>
      <c r="E8" s="132"/>
      <c r="F8" s="127"/>
      <c r="H8" s="138"/>
      <c r="I8" s="141"/>
    </row>
    <row r="9" spans="2:12" x14ac:dyDescent="0.25">
      <c r="B9" s="55" t="s">
        <v>4</v>
      </c>
      <c r="C9" s="11">
        <f>VLOOKUP('Table 1 Project Background'!$C$3,'Figure 10.08.30d'!$A$2:$E$20,4,FALSE)*('Table 1 Project Background'!C7/100)</f>
        <v>1000</v>
      </c>
      <c r="D9" s="78">
        <f>'Table 3 Landscaping Results'!J87</f>
        <v>0</v>
      </c>
      <c r="E9" s="78">
        <f>'Table 3 Landscaping Results'!E87</f>
        <v>0</v>
      </c>
      <c r="F9" s="60" t="str">
        <f>IF(D9&gt;=C9,"Yes", "No")</f>
        <v>No</v>
      </c>
      <c r="H9" s="138"/>
      <c r="I9" s="141"/>
    </row>
    <row r="10" spans="2:12" x14ac:dyDescent="0.25">
      <c r="B10" s="56" t="s">
        <v>5</v>
      </c>
      <c r="C10" s="11">
        <f>VLOOKUP('Table 1 Project Background'!$C$3,'Figure 10.08.30d'!$A$2:$E$20,5,FALSE)*('Table 1 Project Background'!C8/1000)</f>
        <v>800</v>
      </c>
      <c r="D10" s="79">
        <f>'Table 3 Landscaping Results'!K87</f>
        <v>0</v>
      </c>
      <c r="E10" s="79">
        <f>'Table 3 Landscaping Results'!F87</f>
        <v>0</v>
      </c>
      <c r="F10" s="60" t="str">
        <f>IF(D10&gt;=C10,"Yes", "No")</f>
        <v>No</v>
      </c>
      <c r="H10" s="139"/>
      <c r="I10" s="142"/>
    </row>
    <row r="11" spans="2:12" x14ac:dyDescent="0.25">
      <c r="B11" s="57" t="s">
        <v>10</v>
      </c>
      <c r="C11" s="11">
        <f>'Table 1a Bufferyard'!C4</f>
        <v>0</v>
      </c>
      <c r="D11" s="78">
        <f>'Table 3 Landscaping Results'!L87</f>
        <v>0</v>
      </c>
      <c r="E11" s="78">
        <f>'Table 3 Landscaping Results'!G87</f>
        <v>0</v>
      </c>
      <c r="F11" s="60" t="str">
        <f>IF(D11&gt;=C11,"Yes", "No")</f>
        <v>Yes</v>
      </c>
      <c r="H11" s="137" t="s">
        <v>249</v>
      </c>
      <c r="I11" s="140"/>
    </row>
    <row r="12" spans="2:12" x14ac:dyDescent="0.25">
      <c r="B12" s="9" t="s">
        <v>11</v>
      </c>
      <c r="C12" s="11">
        <f>SUM(C6:C11)</f>
        <v>7050</v>
      </c>
      <c r="D12" s="78">
        <f>SUM(D6:D11)</f>
        <v>0</v>
      </c>
      <c r="E12" s="78">
        <f>SUM(E6:E11)</f>
        <v>0</v>
      </c>
      <c r="F12" s="60" t="str">
        <f>IF(D12&gt;=C12,"Yes", "No")</f>
        <v>No</v>
      </c>
      <c r="H12" s="138"/>
      <c r="I12" s="141"/>
    </row>
    <row r="13" spans="2:12" ht="15.75" thickBot="1" x14ac:dyDescent="0.3">
      <c r="B13" s="128" t="s">
        <v>13</v>
      </c>
      <c r="C13" s="129"/>
      <c r="D13" s="130"/>
      <c r="E13" s="58" t="e">
        <f>E12/D12</f>
        <v>#DIV/0!</v>
      </c>
      <c r="F13" s="61" t="e">
        <f>IF(E13&gt;=0.75,"Yes","No")</f>
        <v>#DIV/0!</v>
      </c>
      <c r="H13" s="143"/>
      <c r="I13" s="144"/>
    </row>
    <row r="18" ht="30.6" customHeight="1" x14ac:dyDescent="0.25"/>
  </sheetData>
  <sheetProtection algorithmName="SHA-512" hashValue="pmkxWCEShiI+0BJlq3cDojP9B7/xe4sAhvGilGv5qvQBA67n62g4fOptHHPhx1jOtaVWWvwmZdfXWL2hD7vl1g==" saltValue="/GprB65/7H7O+FDAMfGLxg==" spinCount="100000" sheet="1" objects="1" scenarios="1"/>
  <mergeCells count="11">
    <mergeCell ref="H3:I3"/>
    <mergeCell ref="H7:H10"/>
    <mergeCell ref="I7:I10"/>
    <mergeCell ref="H11:H13"/>
    <mergeCell ref="I11:I13"/>
    <mergeCell ref="B3:F3"/>
    <mergeCell ref="F7:F8"/>
    <mergeCell ref="B13:D13"/>
    <mergeCell ref="D7:D8"/>
    <mergeCell ref="E7:E8"/>
    <mergeCell ref="B4:F4"/>
  </mergeCells>
  <conditionalFormatting sqref="F6:F13">
    <cfRule type="containsText" dxfId="1" priority="1" operator="containsText" text="Yes">
      <formula>NOT(ISERROR(SEARCH("Yes",F6)))</formula>
    </cfRule>
    <cfRule type="containsText" dxfId="0" priority="2" operator="containsText" text="No">
      <formula>NOT(ISERROR(SEARCH("No",F6)))</formula>
    </cfRule>
  </conditionalFormatting>
  <pageMargins left="0.7" right="0.7" top="0.75" bottom="0.75" header="0.3" footer="0.3"/>
  <pageSetup fitToHeight="0"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552450</xdr:colOff>
                    <xdr:row>6</xdr:row>
                    <xdr:rowOff>66675</xdr:rowOff>
                  </from>
                  <to>
                    <xdr:col>8</xdr:col>
                    <xdr:colOff>781050</xdr:colOff>
                    <xdr:row>8</xdr:row>
                    <xdr:rowOff>95250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590550</xdr:colOff>
                    <xdr:row>10</xdr:row>
                    <xdr:rowOff>152400</xdr:rowOff>
                  </from>
                  <to>
                    <xdr:col>8</xdr:col>
                    <xdr:colOff>1333500</xdr:colOff>
                    <xdr:row>12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880B0-EED3-4690-AC4B-8436AD3075EE}">
  <dimension ref="A1:P27"/>
  <sheetViews>
    <sheetView workbookViewId="0"/>
  </sheetViews>
  <sheetFormatPr defaultRowHeight="15" x14ac:dyDescent="0.25"/>
  <cols>
    <col min="1" max="1" width="22" customWidth="1"/>
    <col min="2" max="2" width="38.140625" customWidth="1"/>
  </cols>
  <sheetData>
    <row r="1" spans="1:16" ht="15.75" thickBot="1" x14ac:dyDescent="0.3">
      <c r="A1" s="47" t="s">
        <v>199</v>
      </c>
      <c r="B1" s="31"/>
      <c r="C1" s="145"/>
      <c r="D1" s="145"/>
      <c r="E1" s="145"/>
      <c r="F1" s="145"/>
      <c r="G1" s="145"/>
      <c r="H1" s="145"/>
      <c r="I1" s="145"/>
      <c r="J1" s="145"/>
      <c r="K1" s="145"/>
      <c r="L1" s="145"/>
      <c r="M1" s="145"/>
      <c r="N1" s="145"/>
      <c r="O1" s="145"/>
      <c r="P1" s="20"/>
    </row>
    <row r="2" spans="1:16" ht="141" thickBot="1" x14ac:dyDescent="0.3">
      <c r="A2" s="32" t="s">
        <v>154</v>
      </c>
      <c r="B2" s="33"/>
      <c r="C2" s="34" t="s">
        <v>155</v>
      </c>
      <c r="D2" s="34" t="s">
        <v>156</v>
      </c>
      <c r="E2" s="34" t="s">
        <v>157</v>
      </c>
      <c r="F2" s="34" t="s">
        <v>158</v>
      </c>
      <c r="G2" s="34" t="s">
        <v>159</v>
      </c>
      <c r="H2" s="34" t="s">
        <v>160</v>
      </c>
      <c r="I2" s="34" t="s">
        <v>161</v>
      </c>
      <c r="J2" s="34" t="s">
        <v>162</v>
      </c>
      <c r="K2" s="34" t="s">
        <v>163</v>
      </c>
      <c r="L2" s="34" t="s">
        <v>164</v>
      </c>
      <c r="M2" s="34" t="s">
        <v>165</v>
      </c>
      <c r="N2" s="34" t="s">
        <v>166</v>
      </c>
      <c r="O2" s="35" t="s">
        <v>167</v>
      </c>
      <c r="P2" s="20"/>
    </row>
    <row r="3" spans="1:16" x14ac:dyDescent="0.25">
      <c r="A3" s="152" t="s">
        <v>168</v>
      </c>
      <c r="B3" s="22" t="s">
        <v>169</v>
      </c>
      <c r="C3" s="155" t="s">
        <v>172</v>
      </c>
      <c r="D3" s="146"/>
      <c r="E3" s="146"/>
      <c r="F3" s="146"/>
      <c r="G3" s="146"/>
      <c r="H3" s="146"/>
      <c r="I3" s="146"/>
      <c r="J3" s="146"/>
      <c r="K3" s="146"/>
      <c r="L3" s="146"/>
      <c r="M3" s="146"/>
      <c r="N3" s="146"/>
      <c r="O3" s="149"/>
      <c r="P3" s="145"/>
    </row>
    <row r="4" spans="1:16" x14ac:dyDescent="0.25">
      <c r="A4" s="153"/>
      <c r="B4" s="22" t="s">
        <v>170</v>
      </c>
      <c r="C4" s="156"/>
      <c r="D4" s="147"/>
      <c r="E4" s="147"/>
      <c r="F4" s="147"/>
      <c r="G4" s="147"/>
      <c r="H4" s="147"/>
      <c r="I4" s="147"/>
      <c r="J4" s="147"/>
      <c r="K4" s="147"/>
      <c r="L4" s="147"/>
      <c r="M4" s="147"/>
      <c r="N4" s="147"/>
      <c r="O4" s="150"/>
      <c r="P4" s="145"/>
    </row>
    <row r="5" spans="1:16" ht="15.75" thickBot="1" x14ac:dyDescent="0.3">
      <c r="A5" s="153"/>
      <c r="B5" s="23" t="s">
        <v>171</v>
      </c>
      <c r="C5" s="157"/>
      <c r="D5" s="148"/>
      <c r="E5" s="148"/>
      <c r="F5" s="148"/>
      <c r="G5" s="148"/>
      <c r="H5" s="148"/>
      <c r="I5" s="148"/>
      <c r="J5" s="148"/>
      <c r="K5" s="148"/>
      <c r="L5" s="148"/>
      <c r="M5" s="148"/>
      <c r="N5" s="148"/>
      <c r="O5" s="151"/>
      <c r="P5" s="145"/>
    </row>
    <row r="6" spans="1:16" ht="15.75" thickBot="1" x14ac:dyDescent="0.3">
      <c r="A6" s="153"/>
      <c r="B6" s="23" t="s">
        <v>173</v>
      </c>
      <c r="C6" s="25" t="s">
        <v>172</v>
      </c>
      <c r="D6" s="25">
        <v>0</v>
      </c>
      <c r="E6" s="26"/>
      <c r="F6" s="26"/>
      <c r="G6" s="26"/>
      <c r="H6" s="26"/>
      <c r="I6" s="26"/>
      <c r="J6" s="26"/>
      <c r="K6" s="26"/>
      <c r="L6" s="26"/>
      <c r="M6" s="26"/>
      <c r="N6" s="26"/>
      <c r="O6" s="36"/>
      <c r="P6" s="19"/>
    </row>
    <row r="7" spans="1:16" ht="15.75" thickBot="1" x14ac:dyDescent="0.3">
      <c r="A7" s="153"/>
      <c r="B7" s="23" t="s">
        <v>174</v>
      </c>
      <c r="C7" s="25" t="s">
        <v>172</v>
      </c>
      <c r="D7" s="25">
        <v>0</v>
      </c>
      <c r="E7" s="27"/>
      <c r="F7" s="26"/>
      <c r="G7" s="26"/>
      <c r="H7" s="26"/>
      <c r="I7" s="26"/>
      <c r="J7" s="26"/>
      <c r="K7" s="26"/>
      <c r="L7" s="26"/>
      <c r="M7" s="26"/>
      <c r="N7" s="26"/>
      <c r="O7" s="36"/>
      <c r="P7" s="19"/>
    </row>
    <row r="8" spans="1:16" ht="15.75" thickBot="1" x14ac:dyDescent="0.3">
      <c r="A8" s="153"/>
      <c r="B8" s="23" t="s">
        <v>175</v>
      </c>
      <c r="C8" s="25" t="s">
        <v>172</v>
      </c>
      <c r="D8" s="25">
        <v>0</v>
      </c>
      <c r="E8" s="27"/>
      <c r="F8" s="28"/>
      <c r="G8" s="26"/>
      <c r="H8" s="26"/>
      <c r="I8" s="26"/>
      <c r="J8" s="26"/>
      <c r="K8" s="26"/>
      <c r="L8" s="26"/>
      <c r="M8" s="26"/>
      <c r="N8" s="26"/>
      <c r="O8" s="36"/>
      <c r="P8" s="19"/>
    </row>
    <row r="9" spans="1:16" ht="15.75" thickBot="1" x14ac:dyDescent="0.3">
      <c r="A9" s="153"/>
      <c r="B9" s="23" t="s">
        <v>176</v>
      </c>
      <c r="C9" s="25" t="s">
        <v>172</v>
      </c>
      <c r="D9" s="25">
        <v>0</v>
      </c>
      <c r="E9" s="25">
        <v>0</v>
      </c>
      <c r="F9" s="28"/>
      <c r="G9" s="28"/>
      <c r="H9" s="27"/>
      <c r="I9" s="26"/>
      <c r="J9" s="26"/>
      <c r="K9" s="26"/>
      <c r="L9" s="26"/>
      <c r="M9" s="26"/>
      <c r="N9" s="26"/>
      <c r="O9" s="36"/>
      <c r="P9" s="19"/>
    </row>
    <row r="10" spans="1:16" ht="15.75" thickBot="1" x14ac:dyDescent="0.3">
      <c r="A10" s="153"/>
      <c r="B10" s="23" t="s">
        <v>177</v>
      </c>
      <c r="C10" s="25" t="s">
        <v>172</v>
      </c>
      <c r="D10" s="25">
        <v>0</v>
      </c>
      <c r="E10" s="25">
        <v>0</v>
      </c>
      <c r="F10" s="28"/>
      <c r="G10" s="28"/>
      <c r="H10" s="27"/>
      <c r="I10" s="26"/>
      <c r="J10" s="26"/>
      <c r="K10" s="26"/>
      <c r="L10" s="26"/>
      <c r="M10" s="26"/>
      <c r="N10" s="26"/>
      <c r="O10" s="36"/>
      <c r="P10" s="19"/>
    </row>
    <row r="11" spans="1:16" ht="15.75" thickBot="1" x14ac:dyDescent="0.3">
      <c r="A11" s="153"/>
      <c r="B11" s="23" t="s">
        <v>178</v>
      </c>
      <c r="C11" s="25" t="s">
        <v>172</v>
      </c>
      <c r="D11" s="25">
        <v>0.2</v>
      </c>
      <c r="E11" s="25">
        <v>0.2</v>
      </c>
      <c r="F11" s="25">
        <v>0</v>
      </c>
      <c r="G11" s="28"/>
      <c r="H11" s="28"/>
      <c r="I11" s="26"/>
      <c r="J11" s="26"/>
      <c r="K11" s="26"/>
      <c r="L11" s="26"/>
      <c r="M11" s="26"/>
      <c r="N11" s="26"/>
      <c r="O11" s="36"/>
      <c r="P11" s="19"/>
    </row>
    <row r="12" spans="1:16" ht="15.75" thickBot="1" x14ac:dyDescent="0.3">
      <c r="A12" s="153"/>
      <c r="B12" s="23" t="s">
        <v>179</v>
      </c>
      <c r="C12" s="25" t="s">
        <v>172</v>
      </c>
      <c r="D12" s="25">
        <v>0.2</v>
      </c>
      <c r="E12" s="25">
        <v>0.2</v>
      </c>
      <c r="F12" s="25">
        <v>0.2</v>
      </c>
      <c r="G12" s="25">
        <v>0</v>
      </c>
      <c r="H12" s="28"/>
      <c r="I12" s="28"/>
      <c r="J12" s="26"/>
      <c r="K12" s="26"/>
      <c r="L12" s="26"/>
      <c r="M12" s="26"/>
      <c r="N12" s="26"/>
      <c r="O12" s="36"/>
      <c r="P12" s="19"/>
    </row>
    <row r="13" spans="1:16" ht="15.75" thickBot="1" x14ac:dyDescent="0.3">
      <c r="A13" s="153"/>
      <c r="B13" s="23" t="s">
        <v>180</v>
      </c>
      <c r="C13" s="25" t="s">
        <v>172</v>
      </c>
      <c r="D13" s="25">
        <v>0.3</v>
      </c>
      <c r="E13" s="25">
        <v>0.3</v>
      </c>
      <c r="F13" s="25">
        <v>0.3</v>
      </c>
      <c r="G13" s="25">
        <v>0</v>
      </c>
      <c r="H13" s="25">
        <v>0</v>
      </c>
      <c r="I13" s="28"/>
      <c r="J13" s="28"/>
      <c r="K13" s="27"/>
      <c r="L13" s="26"/>
      <c r="M13" s="26"/>
      <c r="N13" s="26"/>
      <c r="O13" s="36"/>
      <c r="P13" s="19"/>
    </row>
    <row r="14" spans="1:16" ht="15.75" thickBot="1" x14ac:dyDescent="0.3">
      <c r="A14" s="153"/>
      <c r="B14" s="23" t="s">
        <v>181</v>
      </c>
      <c r="C14" s="25" t="s">
        <v>172</v>
      </c>
      <c r="D14" s="25">
        <v>0.3</v>
      </c>
      <c r="E14" s="25">
        <v>0.3</v>
      </c>
      <c r="F14" s="25">
        <v>0.3</v>
      </c>
      <c r="G14" s="25">
        <v>0.2</v>
      </c>
      <c r="H14" s="25">
        <v>0</v>
      </c>
      <c r="I14" s="28"/>
      <c r="J14" s="28"/>
      <c r="K14" s="27"/>
      <c r="L14" s="26"/>
      <c r="M14" s="26"/>
      <c r="N14" s="26"/>
      <c r="O14" s="36"/>
      <c r="P14" s="19"/>
    </row>
    <row r="15" spans="1:16" ht="15.75" thickBot="1" x14ac:dyDescent="0.3">
      <c r="A15" s="153"/>
      <c r="B15" s="23" t="s">
        <v>59</v>
      </c>
      <c r="C15" s="25" t="s">
        <v>172</v>
      </c>
      <c r="D15" s="25">
        <v>0.3</v>
      </c>
      <c r="E15" s="25">
        <v>0.3</v>
      </c>
      <c r="F15" s="25">
        <v>0.3</v>
      </c>
      <c r="G15" s="25">
        <v>0.2</v>
      </c>
      <c r="H15" s="25">
        <v>0</v>
      </c>
      <c r="I15" s="28"/>
      <c r="J15" s="28"/>
      <c r="K15" s="28"/>
      <c r="L15" s="26"/>
      <c r="M15" s="26"/>
      <c r="N15" s="26"/>
      <c r="O15" s="36"/>
      <c r="P15" s="19"/>
    </row>
    <row r="16" spans="1:16" ht="15.75" thickBot="1" x14ac:dyDescent="0.3">
      <c r="A16" s="153"/>
      <c r="B16" s="23" t="s">
        <v>58</v>
      </c>
      <c r="C16" s="25" t="s">
        <v>172</v>
      </c>
      <c r="D16" s="25">
        <v>0.3</v>
      </c>
      <c r="E16" s="25">
        <v>0.3</v>
      </c>
      <c r="F16" s="25">
        <v>0.3</v>
      </c>
      <c r="G16" s="25">
        <v>0.2</v>
      </c>
      <c r="H16" s="25">
        <v>0</v>
      </c>
      <c r="I16" s="28"/>
      <c r="J16" s="28"/>
      <c r="K16" s="28"/>
      <c r="L16" s="26"/>
      <c r="M16" s="26"/>
      <c r="N16" s="26"/>
      <c r="O16" s="36"/>
      <c r="P16" s="19"/>
    </row>
    <row r="17" spans="1:16" ht="15.75" thickBot="1" x14ac:dyDescent="0.3">
      <c r="A17" s="153"/>
      <c r="B17" s="23" t="s">
        <v>182</v>
      </c>
      <c r="C17" s="25" t="s">
        <v>172</v>
      </c>
      <c r="D17" s="25">
        <v>0.3</v>
      </c>
      <c r="E17" s="25">
        <v>0.3</v>
      </c>
      <c r="F17" s="25">
        <v>0.3</v>
      </c>
      <c r="G17" s="25">
        <v>0.3</v>
      </c>
      <c r="H17" s="25">
        <v>0.2</v>
      </c>
      <c r="I17" s="25">
        <v>0</v>
      </c>
      <c r="J17" s="28"/>
      <c r="K17" s="28"/>
      <c r="L17" s="28"/>
      <c r="M17" s="28"/>
      <c r="N17" s="28"/>
      <c r="O17" s="37"/>
      <c r="P17" s="19"/>
    </row>
    <row r="18" spans="1:16" ht="15.75" thickBot="1" x14ac:dyDescent="0.3">
      <c r="A18" s="153"/>
      <c r="B18" s="23" t="s">
        <v>60</v>
      </c>
      <c r="C18" s="25" t="s">
        <v>172</v>
      </c>
      <c r="D18" s="25">
        <v>0.4</v>
      </c>
      <c r="E18" s="25">
        <v>0.4</v>
      </c>
      <c r="F18" s="25">
        <v>0.3</v>
      </c>
      <c r="G18" s="25">
        <v>0.3</v>
      </c>
      <c r="H18" s="25">
        <v>0.2</v>
      </c>
      <c r="I18" s="25">
        <v>0</v>
      </c>
      <c r="J18" s="25">
        <v>0</v>
      </c>
      <c r="K18" s="27"/>
      <c r="L18" s="28"/>
      <c r="M18" s="28"/>
      <c r="N18" s="27"/>
      <c r="O18" s="37"/>
      <c r="P18" s="19"/>
    </row>
    <row r="19" spans="1:16" ht="15.75" thickBot="1" x14ac:dyDescent="0.3">
      <c r="A19" s="153"/>
      <c r="B19" s="23" t="s">
        <v>61</v>
      </c>
      <c r="C19" s="25" t="s">
        <v>172</v>
      </c>
      <c r="D19" s="25">
        <v>0.4</v>
      </c>
      <c r="E19" s="25">
        <v>0.4</v>
      </c>
      <c r="F19" s="25">
        <v>0.3</v>
      </c>
      <c r="G19" s="25">
        <v>0.3</v>
      </c>
      <c r="H19" s="25">
        <v>0.2</v>
      </c>
      <c r="I19" s="25">
        <v>0</v>
      </c>
      <c r="J19" s="25">
        <v>0</v>
      </c>
      <c r="K19" s="28"/>
      <c r="L19" s="28"/>
      <c r="M19" s="28"/>
      <c r="N19" s="28"/>
      <c r="O19" s="37"/>
      <c r="P19" s="19"/>
    </row>
    <row r="20" spans="1:16" ht="15.75" thickBot="1" x14ac:dyDescent="0.3">
      <c r="A20" s="153"/>
      <c r="B20" s="23" t="s">
        <v>63</v>
      </c>
      <c r="C20" s="25" t="s">
        <v>172</v>
      </c>
      <c r="D20" s="25">
        <v>0.4</v>
      </c>
      <c r="E20" s="25">
        <v>0.4</v>
      </c>
      <c r="F20" s="25">
        <v>0.3</v>
      </c>
      <c r="G20" s="25">
        <v>0.3</v>
      </c>
      <c r="H20" s="25">
        <v>0.2</v>
      </c>
      <c r="I20" s="25">
        <v>0</v>
      </c>
      <c r="J20" s="25">
        <v>0</v>
      </c>
      <c r="K20" s="28"/>
      <c r="L20" s="27"/>
      <c r="M20" s="28"/>
      <c r="N20" s="28"/>
      <c r="O20" s="37"/>
      <c r="P20" s="19"/>
    </row>
    <row r="21" spans="1:16" ht="15.75" thickBot="1" x14ac:dyDescent="0.3">
      <c r="A21" s="153"/>
      <c r="B21" s="23" t="s">
        <v>64</v>
      </c>
      <c r="C21" s="25" t="s">
        <v>172</v>
      </c>
      <c r="D21" s="25">
        <v>0.4</v>
      </c>
      <c r="E21" s="25">
        <v>0.4</v>
      </c>
      <c r="F21" s="25">
        <v>0.4</v>
      </c>
      <c r="G21" s="25">
        <v>0.4</v>
      </c>
      <c r="H21" s="25">
        <v>0.4</v>
      </c>
      <c r="I21" s="25">
        <v>0.3</v>
      </c>
      <c r="J21" s="25">
        <v>0.3</v>
      </c>
      <c r="K21" s="25">
        <v>0</v>
      </c>
      <c r="L21" s="28"/>
      <c r="M21" s="28"/>
      <c r="N21" s="28"/>
      <c r="O21" s="37"/>
      <c r="P21" s="19"/>
    </row>
    <row r="22" spans="1:16" ht="15.75" thickBot="1" x14ac:dyDescent="0.3">
      <c r="A22" s="153"/>
      <c r="B22" s="23" t="s">
        <v>65</v>
      </c>
      <c r="C22" s="25" t="s">
        <v>172</v>
      </c>
      <c r="D22" s="25">
        <v>0.4</v>
      </c>
      <c r="E22" s="25">
        <v>0.4</v>
      </c>
      <c r="F22" s="25">
        <v>0.4</v>
      </c>
      <c r="G22" s="25">
        <v>0.4</v>
      </c>
      <c r="H22" s="25">
        <v>0.4</v>
      </c>
      <c r="I22" s="25">
        <v>0.3</v>
      </c>
      <c r="J22" s="25">
        <v>0.3</v>
      </c>
      <c r="K22" s="25">
        <v>0.3</v>
      </c>
      <c r="L22" s="25">
        <v>0</v>
      </c>
      <c r="M22" s="28"/>
      <c r="N22" s="28"/>
      <c r="O22" s="37"/>
      <c r="P22" s="19"/>
    </row>
    <row r="23" spans="1:16" ht="15.75" thickBot="1" x14ac:dyDescent="0.3">
      <c r="A23" s="153"/>
      <c r="B23" s="23" t="s">
        <v>66</v>
      </c>
      <c r="C23" s="25" t="s">
        <v>172</v>
      </c>
      <c r="D23" s="25">
        <v>0.6</v>
      </c>
      <c r="E23" s="25">
        <v>0.6</v>
      </c>
      <c r="F23" s="25">
        <v>0.6</v>
      </c>
      <c r="G23" s="25">
        <v>0.6</v>
      </c>
      <c r="H23" s="25">
        <v>0.6</v>
      </c>
      <c r="I23" s="25">
        <v>0.3</v>
      </c>
      <c r="J23" s="25">
        <v>0.3</v>
      </c>
      <c r="K23" s="25">
        <v>0.3</v>
      </c>
      <c r="L23" s="25">
        <v>0.3</v>
      </c>
      <c r="M23" s="29">
        <v>0</v>
      </c>
      <c r="N23" s="28"/>
      <c r="O23" s="37"/>
      <c r="P23" s="19"/>
    </row>
    <row r="24" spans="1:16" ht="15.75" thickBot="1" x14ac:dyDescent="0.3">
      <c r="A24" s="153"/>
      <c r="B24" s="23" t="s">
        <v>67</v>
      </c>
      <c r="C24" s="25" t="s">
        <v>172</v>
      </c>
      <c r="D24" s="25">
        <v>0.6</v>
      </c>
      <c r="E24" s="25">
        <v>0.6</v>
      </c>
      <c r="F24" s="25">
        <v>0.6</v>
      </c>
      <c r="G24" s="25">
        <v>0.6</v>
      </c>
      <c r="H24" s="25">
        <v>0.6</v>
      </c>
      <c r="I24" s="25">
        <v>0.4</v>
      </c>
      <c r="J24" s="25">
        <v>0.4</v>
      </c>
      <c r="K24" s="25">
        <v>0.4</v>
      </c>
      <c r="L24" s="25">
        <v>0.3</v>
      </c>
      <c r="M24" s="25">
        <v>0.2</v>
      </c>
      <c r="N24" s="25">
        <v>0</v>
      </c>
      <c r="O24" s="37"/>
      <c r="P24" s="19"/>
    </row>
    <row r="25" spans="1:16" ht="15.75" thickBot="1" x14ac:dyDescent="0.3">
      <c r="A25" s="153"/>
      <c r="B25" s="23" t="s">
        <v>183</v>
      </c>
      <c r="C25" s="25" t="s">
        <v>172</v>
      </c>
      <c r="D25" s="25">
        <v>0.6</v>
      </c>
      <c r="E25" s="25">
        <v>0.6</v>
      </c>
      <c r="F25" s="25">
        <v>0.6</v>
      </c>
      <c r="G25" s="25">
        <v>0.6</v>
      </c>
      <c r="H25" s="25">
        <v>0.6</v>
      </c>
      <c r="I25" s="25">
        <v>0.4</v>
      </c>
      <c r="J25" s="25">
        <v>0.4</v>
      </c>
      <c r="K25" s="25">
        <v>0.4</v>
      </c>
      <c r="L25" s="25">
        <v>0.3</v>
      </c>
      <c r="M25" s="25">
        <v>0.2</v>
      </c>
      <c r="N25" s="25">
        <v>0</v>
      </c>
      <c r="O25" s="37"/>
      <c r="P25" s="19"/>
    </row>
    <row r="26" spans="1:16" ht="15.75" thickBot="1" x14ac:dyDescent="0.3">
      <c r="A26" s="153"/>
      <c r="B26" s="23" t="s">
        <v>69</v>
      </c>
      <c r="C26" s="25" t="s">
        <v>172</v>
      </c>
      <c r="D26" s="25">
        <v>0.6</v>
      </c>
      <c r="E26" s="25">
        <v>0.6</v>
      </c>
      <c r="F26" s="25">
        <v>0.6</v>
      </c>
      <c r="G26" s="25">
        <v>0.6</v>
      </c>
      <c r="H26" s="25">
        <v>0.6</v>
      </c>
      <c r="I26" s="25">
        <v>0.4</v>
      </c>
      <c r="J26" s="25">
        <v>0.4</v>
      </c>
      <c r="K26" s="25">
        <v>0.4</v>
      </c>
      <c r="L26" s="25">
        <v>0.3</v>
      </c>
      <c r="M26" s="25">
        <v>0.2</v>
      </c>
      <c r="N26" s="25">
        <v>0</v>
      </c>
      <c r="O26" s="37"/>
      <c r="P26" s="19"/>
    </row>
    <row r="27" spans="1:16" ht="15.75" thickBot="1" x14ac:dyDescent="0.3">
      <c r="A27" s="154"/>
      <c r="B27" s="38" t="s">
        <v>70</v>
      </c>
      <c r="C27" s="39" t="s">
        <v>172</v>
      </c>
      <c r="D27" s="39">
        <v>0.8</v>
      </c>
      <c r="E27" s="39">
        <v>0.8</v>
      </c>
      <c r="F27" s="39">
        <v>0.8</v>
      </c>
      <c r="G27" s="39">
        <v>0.8</v>
      </c>
      <c r="H27" s="39">
        <v>0.8</v>
      </c>
      <c r="I27" s="39">
        <v>0.6</v>
      </c>
      <c r="J27" s="39">
        <v>0.6</v>
      </c>
      <c r="K27" s="39">
        <v>0.6</v>
      </c>
      <c r="L27" s="39">
        <v>0.5</v>
      </c>
      <c r="M27" s="39">
        <v>0.4</v>
      </c>
      <c r="N27" s="39">
        <v>0.4</v>
      </c>
      <c r="O27" s="40">
        <v>0</v>
      </c>
      <c r="P27" s="19"/>
    </row>
  </sheetData>
  <mergeCells count="16">
    <mergeCell ref="C1:O1"/>
    <mergeCell ref="A3:A27"/>
    <mergeCell ref="C3:C5"/>
    <mergeCell ref="D3:D5"/>
    <mergeCell ref="E3:E5"/>
    <mergeCell ref="F3:F5"/>
    <mergeCell ref="G3:G5"/>
    <mergeCell ref="H3:H5"/>
    <mergeCell ref="I3:I5"/>
    <mergeCell ref="P3:P5"/>
    <mergeCell ref="J3:J5"/>
    <mergeCell ref="K3:K5"/>
    <mergeCell ref="L3:L5"/>
    <mergeCell ref="M3:M5"/>
    <mergeCell ref="N3:N5"/>
    <mergeCell ref="O3:O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E8B8-4EC7-40FA-8588-C2BD59745449}">
  <dimension ref="A1:D99"/>
  <sheetViews>
    <sheetView workbookViewId="0">
      <selection activeCell="A10" sqref="A10:A18"/>
    </sheetView>
  </sheetViews>
  <sheetFormatPr defaultRowHeight="15" x14ac:dyDescent="0.25"/>
  <cols>
    <col min="1" max="1" width="61.85546875" customWidth="1"/>
    <col min="2" max="2" width="23.7109375" customWidth="1"/>
    <col min="3" max="3" width="15.42578125" customWidth="1"/>
    <col min="4" max="4" width="21.42578125" customWidth="1"/>
  </cols>
  <sheetData>
    <row r="1" spans="1:4" ht="15.75" thickBot="1" x14ac:dyDescent="0.3">
      <c r="A1" s="48" t="s">
        <v>185</v>
      </c>
    </row>
    <row r="2" spans="1:4" ht="36.75" thickBot="1" x14ac:dyDescent="0.3">
      <c r="A2" s="45" t="s">
        <v>186</v>
      </c>
      <c r="B2" s="45" t="s">
        <v>187</v>
      </c>
      <c r="C2" s="45" t="s">
        <v>188</v>
      </c>
      <c r="D2" s="45" t="s">
        <v>189</v>
      </c>
    </row>
    <row r="3" spans="1:4" ht="26.25" thickBot="1" x14ac:dyDescent="0.3">
      <c r="A3" s="158">
        <v>0.05</v>
      </c>
      <c r="B3" s="30">
        <v>0</v>
      </c>
      <c r="C3" s="30">
        <v>10</v>
      </c>
      <c r="D3" s="30" t="s">
        <v>190</v>
      </c>
    </row>
    <row r="4" spans="1:4" ht="26.25" thickBot="1" x14ac:dyDescent="0.3">
      <c r="A4" s="159"/>
      <c r="B4" s="30">
        <v>0</v>
      </c>
      <c r="C4" s="30">
        <v>10</v>
      </c>
      <c r="D4" s="30" t="s">
        <v>191</v>
      </c>
    </row>
    <row r="5" spans="1:4" ht="15.75" thickBot="1" x14ac:dyDescent="0.3">
      <c r="A5" s="159"/>
      <c r="B5" s="30">
        <v>40</v>
      </c>
      <c r="C5" s="30">
        <v>10</v>
      </c>
      <c r="D5" s="30" t="s">
        <v>192</v>
      </c>
    </row>
    <row r="6" spans="1:4" ht="15.75" thickBot="1" x14ac:dyDescent="0.3">
      <c r="A6" s="159"/>
      <c r="B6" s="30">
        <v>36</v>
      </c>
      <c r="C6" s="30">
        <v>15</v>
      </c>
      <c r="D6" s="30" t="s">
        <v>192</v>
      </c>
    </row>
    <row r="7" spans="1:4" ht="15.75" thickBot="1" x14ac:dyDescent="0.3">
      <c r="A7" s="159"/>
      <c r="B7" s="30">
        <v>33</v>
      </c>
      <c r="C7" s="30">
        <v>20</v>
      </c>
      <c r="D7" s="30" t="s">
        <v>192</v>
      </c>
    </row>
    <row r="8" spans="1:4" ht="15.75" thickBot="1" x14ac:dyDescent="0.3">
      <c r="A8" s="159"/>
      <c r="B8" s="30">
        <v>31</v>
      </c>
      <c r="C8" s="30">
        <v>25</v>
      </c>
      <c r="D8" s="30" t="s">
        <v>192</v>
      </c>
    </row>
    <row r="9" spans="1:4" ht="15.75" thickBot="1" x14ac:dyDescent="0.3">
      <c r="A9" s="160"/>
      <c r="B9" s="30">
        <v>29</v>
      </c>
      <c r="C9" s="30">
        <v>30</v>
      </c>
      <c r="D9" s="30" t="s">
        <v>192</v>
      </c>
    </row>
    <row r="10" spans="1:4" ht="26.25" thickBot="1" x14ac:dyDescent="0.3">
      <c r="A10" s="158">
        <v>0.1</v>
      </c>
      <c r="B10" s="30">
        <v>0</v>
      </c>
      <c r="C10" s="30">
        <v>10</v>
      </c>
      <c r="D10" s="30" t="s">
        <v>190</v>
      </c>
    </row>
    <row r="11" spans="1:4" ht="26.25" thickBot="1" x14ac:dyDescent="0.3">
      <c r="A11" s="159"/>
      <c r="B11" s="30">
        <v>38</v>
      </c>
      <c r="C11" s="30">
        <v>10</v>
      </c>
      <c r="D11" s="30" t="s">
        <v>191</v>
      </c>
    </row>
    <row r="12" spans="1:4" ht="15.75" thickBot="1" x14ac:dyDescent="0.3">
      <c r="A12" s="159"/>
      <c r="B12" s="30">
        <v>91</v>
      </c>
      <c r="C12" s="30">
        <v>10</v>
      </c>
      <c r="D12" s="30" t="s">
        <v>192</v>
      </c>
    </row>
    <row r="13" spans="1:4" ht="15.75" thickBot="1" x14ac:dyDescent="0.3">
      <c r="A13" s="159"/>
      <c r="B13" s="30">
        <v>80</v>
      </c>
      <c r="C13" s="30">
        <v>15</v>
      </c>
      <c r="D13" s="30" t="s">
        <v>192</v>
      </c>
    </row>
    <row r="14" spans="1:4" ht="15.75" thickBot="1" x14ac:dyDescent="0.3">
      <c r="A14" s="159"/>
      <c r="B14" s="30">
        <v>73</v>
      </c>
      <c r="C14" s="30">
        <v>20</v>
      </c>
      <c r="D14" s="30" t="s">
        <v>192</v>
      </c>
    </row>
    <row r="15" spans="1:4" ht="15.75" thickBot="1" x14ac:dyDescent="0.3">
      <c r="A15" s="159"/>
      <c r="B15" s="30">
        <v>68</v>
      </c>
      <c r="C15" s="30">
        <v>25</v>
      </c>
      <c r="D15" s="30" t="s">
        <v>192</v>
      </c>
    </row>
    <row r="16" spans="1:4" ht="15.75" thickBot="1" x14ac:dyDescent="0.3">
      <c r="A16" s="159"/>
      <c r="B16" s="30">
        <v>65</v>
      </c>
      <c r="C16" s="30">
        <v>30</v>
      </c>
      <c r="D16" s="30" t="s">
        <v>192</v>
      </c>
    </row>
    <row r="17" spans="1:4" ht="15.75" thickBot="1" x14ac:dyDescent="0.3">
      <c r="A17" s="159"/>
      <c r="B17" s="30">
        <v>62</v>
      </c>
      <c r="C17" s="30">
        <v>35</v>
      </c>
      <c r="D17" s="30" t="s">
        <v>192</v>
      </c>
    </row>
    <row r="18" spans="1:4" ht="15.75" thickBot="1" x14ac:dyDescent="0.3">
      <c r="A18" s="160"/>
      <c r="B18" s="30">
        <v>0</v>
      </c>
      <c r="C18" s="30">
        <v>35</v>
      </c>
      <c r="D18" s="30" t="s">
        <v>193</v>
      </c>
    </row>
    <row r="19" spans="1:4" ht="26.25" thickBot="1" x14ac:dyDescent="0.3">
      <c r="A19" s="158">
        <v>0.2</v>
      </c>
      <c r="B19" s="30">
        <v>0</v>
      </c>
      <c r="C19" s="30">
        <v>10</v>
      </c>
      <c r="D19" s="30" t="s">
        <v>194</v>
      </c>
    </row>
    <row r="20" spans="1:4" ht="26.25" thickBot="1" x14ac:dyDescent="0.3">
      <c r="A20" s="159"/>
      <c r="B20" s="30">
        <v>84</v>
      </c>
      <c r="C20" s="30">
        <v>10</v>
      </c>
      <c r="D20" s="30" t="s">
        <v>190</v>
      </c>
    </row>
    <row r="21" spans="1:4" ht="26.25" thickBot="1" x14ac:dyDescent="0.3">
      <c r="A21" s="159"/>
      <c r="B21" s="30">
        <v>133</v>
      </c>
      <c r="C21" s="30">
        <v>15</v>
      </c>
      <c r="D21" s="30" t="s">
        <v>191</v>
      </c>
    </row>
    <row r="22" spans="1:4" ht="15.75" thickBot="1" x14ac:dyDescent="0.3">
      <c r="A22" s="159"/>
      <c r="B22" s="30">
        <v>198</v>
      </c>
      <c r="C22" s="30">
        <v>15</v>
      </c>
      <c r="D22" s="30" t="s">
        <v>192</v>
      </c>
    </row>
    <row r="23" spans="1:4" ht="15.75" thickBot="1" x14ac:dyDescent="0.3">
      <c r="A23" s="159"/>
      <c r="B23" s="30">
        <v>173</v>
      </c>
      <c r="C23" s="30">
        <v>20</v>
      </c>
      <c r="D23" s="30" t="s">
        <v>192</v>
      </c>
    </row>
    <row r="24" spans="1:4" ht="15.75" thickBot="1" x14ac:dyDescent="0.3">
      <c r="A24" s="159"/>
      <c r="B24" s="30">
        <v>158</v>
      </c>
      <c r="C24" s="30">
        <v>25</v>
      </c>
      <c r="D24" s="30" t="s">
        <v>192</v>
      </c>
    </row>
    <row r="25" spans="1:4" ht="15.75" thickBot="1" x14ac:dyDescent="0.3">
      <c r="A25" s="159"/>
      <c r="B25" s="30">
        <v>149</v>
      </c>
      <c r="C25" s="30">
        <v>30</v>
      </c>
      <c r="D25" s="30" t="s">
        <v>192</v>
      </c>
    </row>
    <row r="26" spans="1:4" ht="15.75" thickBot="1" x14ac:dyDescent="0.3">
      <c r="A26" s="159"/>
      <c r="B26" s="30">
        <v>140</v>
      </c>
      <c r="C26" s="30">
        <v>35</v>
      </c>
      <c r="D26" s="30" t="s">
        <v>192</v>
      </c>
    </row>
    <row r="27" spans="1:4" ht="15.75" thickBot="1" x14ac:dyDescent="0.3">
      <c r="A27" s="159"/>
      <c r="B27" s="30">
        <v>10</v>
      </c>
      <c r="C27" s="30">
        <v>35</v>
      </c>
      <c r="D27" s="30" t="s">
        <v>193</v>
      </c>
    </row>
    <row r="28" spans="1:4" ht="15.75" thickBot="1" x14ac:dyDescent="0.3">
      <c r="A28" s="159"/>
      <c r="B28" s="30">
        <v>135</v>
      </c>
      <c r="C28" s="30">
        <v>40</v>
      </c>
      <c r="D28" s="30" t="s">
        <v>192</v>
      </c>
    </row>
    <row r="29" spans="1:4" ht="15.75" thickBot="1" x14ac:dyDescent="0.3">
      <c r="A29" s="160"/>
      <c r="B29" s="30">
        <v>0</v>
      </c>
      <c r="C29" s="30">
        <v>40</v>
      </c>
      <c r="D29" s="30" t="s">
        <v>195</v>
      </c>
    </row>
    <row r="30" spans="1:4" ht="26.25" thickBot="1" x14ac:dyDescent="0.3">
      <c r="A30" s="24"/>
      <c r="B30" s="30">
        <v>0</v>
      </c>
      <c r="C30" s="30">
        <v>10</v>
      </c>
      <c r="D30" s="30" t="s">
        <v>194</v>
      </c>
    </row>
    <row r="31" spans="1:4" ht="26.25" thickBot="1" x14ac:dyDescent="0.3">
      <c r="A31" s="24"/>
      <c r="B31" s="30">
        <v>198</v>
      </c>
      <c r="C31" s="30">
        <v>15</v>
      </c>
      <c r="D31" s="30" t="s">
        <v>190</v>
      </c>
    </row>
    <row r="32" spans="1:4" ht="15.75" thickBot="1" x14ac:dyDescent="0.3">
      <c r="A32" s="24"/>
      <c r="B32" s="30">
        <v>320</v>
      </c>
      <c r="C32" s="30">
        <v>20</v>
      </c>
      <c r="D32" s="30" t="s">
        <v>192</v>
      </c>
    </row>
    <row r="33" spans="1:4" ht="26.25" thickBot="1" x14ac:dyDescent="0.3">
      <c r="A33" s="24"/>
      <c r="B33" s="30">
        <v>240</v>
      </c>
      <c r="C33" s="30">
        <v>20</v>
      </c>
      <c r="D33" s="30" t="s">
        <v>191</v>
      </c>
    </row>
    <row r="34" spans="1:4" ht="15.75" thickBot="1" x14ac:dyDescent="0.3">
      <c r="A34" s="24"/>
      <c r="B34" s="30">
        <v>276</v>
      </c>
      <c r="C34" s="30">
        <v>25</v>
      </c>
      <c r="D34" s="30" t="s">
        <v>192</v>
      </c>
    </row>
    <row r="35" spans="1:4" ht="15.75" thickBot="1" x14ac:dyDescent="0.3">
      <c r="A35" s="24"/>
      <c r="B35" s="30">
        <v>252</v>
      </c>
      <c r="C35" s="30">
        <v>30</v>
      </c>
      <c r="D35" s="30" t="s">
        <v>192</v>
      </c>
    </row>
    <row r="36" spans="1:4" ht="15.75" thickBot="1" x14ac:dyDescent="0.3">
      <c r="A36" s="24">
        <v>0.3</v>
      </c>
      <c r="B36" s="30">
        <v>235</v>
      </c>
      <c r="C36" s="30">
        <v>35</v>
      </c>
      <c r="D36" s="30" t="s">
        <v>192</v>
      </c>
    </row>
    <row r="37" spans="1:4" ht="15.75" thickBot="1" x14ac:dyDescent="0.3">
      <c r="A37" s="24"/>
      <c r="B37" s="30">
        <v>104</v>
      </c>
      <c r="C37" s="30">
        <v>35</v>
      </c>
      <c r="D37" s="30" t="s">
        <v>193</v>
      </c>
    </row>
    <row r="38" spans="1:4" ht="15.75" thickBot="1" x14ac:dyDescent="0.3">
      <c r="A38" s="24"/>
      <c r="B38" s="30">
        <v>223</v>
      </c>
      <c r="C38" s="30">
        <v>40</v>
      </c>
      <c r="D38" s="30" t="s">
        <v>192</v>
      </c>
    </row>
    <row r="39" spans="1:4" ht="15.75" thickBot="1" x14ac:dyDescent="0.3">
      <c r="A39" s="24"/>
      <c r="B39" s="30">
        <v>44</v>
      </c>
      <c r="C39" s="30">
        <v>40</v>
      </c>
      <c r="D39" s="30" t="s">
        <v>195</v>
      </c>
    </row>
    <row r="40" spans="1:4" ht="15.75" thickBot="1" x14ac:dyDescent="0.3">
      <c r="A40" s="24"/>
      <c r="B40" s="30">
        <v>215</v>
      </c>
      <c r="C40" s="30">
        <v>45</v>
      </c>
      <c r="D40" s="30" t="s">
        <v>192</v>
      </c>
    </row>
    <row r="41" spans="1:4" ht="15.75" thickBot="1" x14ac:dyDescent="0.3">
      <c r="A41" s="24"/>
      <c r="B41" s="30">
        <v>209</v>
      </c>
      <c r="C41" s="30">
        <v>50</v>
      </c>
      <c r="D41" s="30" t="s">
        <v>192</v>
      </c>
    </row>
    <row r="42" spans="1:4" ht="15.75" thickBot="1" x14ac:dyDescent="0.3">
      <c r="A42" s="30"/>
      <c r="B42" s="30">
        <v>0</v>
      </c>
      <c r="C42" s="30">
        <v>50</v>
      </c>
      <c r="D42" s="30" t="s">
        <v>196</v>
      </c>
    </row>
    <row r="43" spans="1:4" ht="26.25" thickBot="1" x14ac:dyDescent="0.3">
      <c r="A43" s="158">
        <v>0.4</v>
      </c>
      <c r="B43" s="30">
        <v>53</v>
      </c>
      <c r="C43" s="30">
        <v>10</v>
      </c>
      <c r="D43" s="30" t="s">
        <v>194</v>
      </c>
    </row>
    <row r="44" spans="1:4" ht="26.25" thickBot="1" x14ac:dyDescent="0.3">
      <c r="A44" s="159"/>
      <c r="B44" s="30">
        <v>330</v>
      </c>
      <c r="C44" s="30">
        <v>20</v>
      </c>
      <c r="D44" s="30" t="s">
        <v>190</v>
      </c>
    </row>
    <row r="45" spans="1:4" ht="15.75" thickBot="1" x14ac:dyDescent="0.3">
      <c r="A45" s="159"/>
      <c r="B45" s="30">
        <v>440</v>
      </c>
      <c r="C45" s="30">
        <v>25</v>
      </c>
      <c r="D45" s="30" t="s">
        <v>197</v>
      </c>
    </row>
    <row r="46" spans="1:4" ht="26.25" thickBot="1" x14ac:dyDescent="0.3">
      <c r="A46" s="159"/>
      <c r="B46" s="30">
        <v>362</v>
      </c>
      <c r="C46" s="30">
        <v>25</v>
      </c>
      <c r="D46" s="30" t="s">
        <v>191</v>
      </c>
    </row>
    <row r="47" spans="1:4" ht="15.75" thickBot="1" x14ac:dyDescent="0.3">
      <c r="A47" s="159"/>
      <c r="B47" s="30">
        <v>385</v>
      </c>
      <c r="C47" s="30">
        <v>30</v>
      </c>
      <c r="D47" s="30" t="s">
        <v>192</v>
      </c>
    </row>
    <row r="48" spans="1:4" ht="15.75" thickBot="1" x14ac:dyDescent="0.3">
      <c r="A48" s="159"/>
      <c r="B48" s="30">
        <v>349</v>
      </c>
      <c r="C48" s="30">
        <v>35</v>
      </c>
      <c r="D48" s="30" t="s">
        <v>192</v>
      </c>
    </row>
    <row r="49" spans="1:4" ht="15.75" thickBot="1" x14ac:dyDescent="0.3">
      <c r="A49" s="159"/>
      <c r="B49" s="30">
        <v>208</v>
      </c>
      <c r="C49" s="46">
        <v>35</v>
      </c>
      <c r="D49" s="30" t="s">
        <v>193</v>
      </c>
    </row>
    <row r="50" spans="1:4" ht="15.75" thickBot="1" x14ac:dyDescent="0.3">
      <c r="A50" s="159"/>
      <c r="B50" s="30">
        <v>327</v>
      </c>
      <c r="C50" s="30">
        <v>40</v>
      </c>
      <c r="D50" s="30" t="s">
        <v>192</v>
      </c>
    </row>
    <row r="51" spans="1:4" ht="15.75" thickBot="1" x14ac:dyDescent="0.3">
      <c r="A51" s="159"/>
      <c r="B51" s="30">
        <v>148</v>
      </c>
      <c r="C51" s="30">
        <v>40</v>
      </c>
      <c r="D51" s="30" t="s">
        <v>195</v>
      </c>
    </row>
    <row r="52" spans="1:4" ht="15.75" thickBot="1" x14ac:dyDescent="0.3">
      <c r="A52" s="159"/>
      <c r="B52" s="30">
        <v>310</v>
      </c>
      <c r="C52" s="30">
        <v>45</v>
      </c>
      <c r="D52" s="30" t="s">
        <v>192</v>
      </c>
    </row>
    <row r="53" spans="1:4" ht="15.75" thickBot="1" x14ac:dyDescent="0.3">
      <c r="A53" s="159"/>
      <c r="B53" s="30">
        <v>299</v>
      </c>
      <c r="C53" s="30">
        <v>50</v>
      </c>
      <c r="D53" s="30" t="s">
        <v>192</v>
      </c>
    </row>
    <row r="54" spans="1:4" ht="15.75" thickBot="1" x14ac:dyDescent="0.3">
      <c r="A54" s="160"/>
      <c r="B54" s="30">
        <v>56</v>
      </c>
      <c r="C54" s="30">
        <v>50</v>
      </c>
      <c r="D54" s="30" t="s">
        <v>196</v>
      </c>
    </row>
    <row r="55" spans="1:4" ht="26.25" thickBot="1" x14ac:dyDescent="0.3">
      <c r="A55" s="158">
        <v>0.5</v>
      </c>
      <c r="B55" s="30">
        <v>150</v>
      </c>
      <c r="C55" s="30">
        <v>10</v>
      </c>
      <c r="D55" s="30" t="s">
        <v>194</v>
      </c>
    </row>
    <row r="56" spans="1:4" ht="15.75" thickBot="1" x14ac:dyDescent="0.3">
      <c r="A56" s="159"/>
      <c r="B56" s="30">
        <v>564</v>
      </c>
      <c r="C56" s="30">
        <v>30</v>
      </c>
      <c r="D56" s="30" t="s">
        <v>192</v>
      </c>
    </row>
    <row r="57" spans="1:4" ht="26.25" thickBot="1" x14ac:dyDescent="0.3">
      <c r="A57" s="159"/>
      <c r="B57" s="30">
        <v>405</v>
      </c>
      <c r="C57" s="30">
        <v>30</v>
      </c>
      <c r="D57" s="30" t="s">
        <v>190</v>
      </c>
    </row>
    <row r="58" spans="1:4" ht="26.25" thickBot="1" x14ac:dyDescent="0.3">
      <c r="A58" s="159"/>
      <c r="B58" s="30">
        <v>492</v>
      </c>
      <c r="C58" s="30">
        <v>30</v>
      </c>
      <c r="D58" s="30" t="s">
        <v>191</v>
      </c>
    </row>
    <row r="59" spans="1:4" ht="15.75" thickBot="1" x14ac:dyDescent="0.3">
      <c r="A59" s="159"/>
      <c r="B59" s="30">
        <v>499</v>
      </c>
      <c r="C59" s="30">
        <v>35</v>
      </c>
      <c r="D59" s="30" t="s">
        <v>192</v>
      </c>
    </row>
    <row r="60" spans="1:4" ht="15.75" thickBot="1" x14ac:dyDescent="0.3">
      <c r="A60" s="159"/>
      <c r="B60" s="30">
        <v>319</v>
      </c>
      <c r="C60" s="30">
        <v>35</v>
      </c>
      <c r="D60" s="30" t="s">
        <v>193</v>
      </c>
    </row>
    <row r="61" spans="1:4" ht="15.75" thickBot="1" x14ac:dyDescent="0.3">
      <c r="A61" s="159"/>
      <c r="B61" s="30">
        <v>454</v>
      </c>
      <c r="C61" s="30">
        <v>40</v>
      </c>
      <c r="D61" s="30" t="s">
        <v>192</v>
      </c>
    </row>
    <row r="62" spans="1:4" ht="15.75" thickBot="1" x14ac:dyDescent="0.3">
      <c r="A62" s="159"/>
      <c r="B62" s="30">
        <v>261</v>
      </c>
      <c r="C62" s="30">
        <v>40</v>
      </c>
      <c r="D62" s="30" t="s">
        <v>195</v>
      </c>
    </row>
    <row r="63" spans="1:4" ht="15.75" thickBot="1" x14ac:dyDescent="0.3">
      <c r="A63" s="159"/>
      <c r="B63" s="30">
        <v>422</v>
      </c>
      <c r="C63" s="30">
        <v>45</v>
      </c>
      <c r="D63" s="30" t="s">
        <v>192</v>
      </c>
    </row>
    <row r="64" spans="1:4" ht="15.75" thickBot="1" x14ac:dyDescent="0.3">
      <c r="A64" s="159"/>
      <c r="B64" s="30">
        <v>405</v>
      </c>
      <c r="C64" s="30">
        <v>50</v>
      </c>
      <c r="D64" s="30" t="s">
        <v>192</v>
      </c>
    </row>
    <row r="65" spans="1:4" ht="15.75" thickBot="1" x14ac:dyDescent="0.3">
      <c r="A65" s="159"/>
      <c r="B65" s="30">
        <v>160</v>
      </c>
      <c r="C65" s="30">
        <v>50</v>
      </c>
      <c r="D65" s="30" t="s">
        <v>196</v>
      </c>
    </row>
    <row r="66" spans="1:4" ht="15.75" thickBot="1" x14ac:dyDescent="0.3">
      <c r="A66" s="159"/>
      <c r="B66" s="30">
        <v>388</v>
      </c>
      <c r="C66" s="30">
        <v>55</v>
      </c>
      <c r="D66" s="30" t="s">
        <v>192</v>
      </c>
    </row>
    <row r="67" spans="1:4" ht="15.75" thickBot="1" x14ac:dyDescent="0.3">
      <c r="A67" s="160"/>
      <c r="B67" s="30">
        <v>374</v>
      </c>
      <c r="C67" s="30">
        <v>60</v>
      </c>
      <c r="D67" s="30" t="s">
        <v>192</v>
      </c>
    </row>
    <row r="68" spans="1:4" ht="26.25" thickBot="1" x14ac:dyDescent="0.3">
      <c r="A68" s="21"/>
      <c r="B68" s="30">
        <v>250</v>
      </c>
      <c r="C68" s="30">
        <v>10</v>
      </c>
      <c r="D68" s="30" t="s">
        <v>194</v>
      </c>
    </row>
    <row r="69" spans="1:4" ht="15.75" thickBot="1" x14ac:dyDescent="0.3">
      <c r="A69" s="24"/>
      <c r="B69" s="30">
        <v>433</v>
      </c>
      <c r="C69" s="30">
        <v>35</v>
      </c>
      <c r="D69" s="30" t="s">
        <v>193</v>
      </c>
    </row>
    <row r="70" spans="1:4" ht="26.25" thickBot="1" x14ac:dyDescent="0.3">
      <c r="A70" s="24"/>
      <c r="B70" s="30">
        <v>541</v>
      </c>
      <c r="C70" s="30">
        <v>35</v>
      </c>
      <c r="D70" s="30" t="s">
        <v>190</v>
      </c>
    </row>
    <row r="71" spans="1:4" ht="26.25" thickBot="1" x14ac:dyDescent="0.3">
      <c r="A71" s="24"/>
      <c r="B71" s="30">
        <v>630</v>
      </c>
      <c r="C71" s="30">
        <v>35</v>
      </c>
      <c r="D71" s="30" t="s">
        <v>191</v>
      </c>
    </row>
    <row r="72" spans="1:4" ht="15.75" thickBot="1" x14ac:dyDescent="0.3">
      <c r="A72" s="24">
        <v>0.6</v>
      </c>
      <c r="B72" s="30">
        <v>626</v>
      </c>
      <c r="C72" s="30">
        <v>40</v>
      </c>
      <c r="D72" s="30" t="s">
        <v>192</v>
      </c>
    </row>
    <row r="73" spans="1:4" ht="15.75" thickBot="1" x14ac:dyDescent="0.3">
      <c r="A73" s="24"/>
      <c r="B73" s="30">
        <v>379</v>
      </c>
      <c r="C73" s="30">
        <v>40</v>
      </c>
      <c r="D73" s="30" t="s">
        <v>195</v>
      </c>
    </row>
    <row r="74" spans="1:4" ht="15.75" thickBot="1" x14ac:dyDescent="0.3">
      <c r="A74" s="24"/>
      <c r="B74" s="30">
        <v>570</v>
      </c>
      <c r="C74" s="30">
        <v>45</v>
      </c>
      <c r="D74" s="30" t="s">
        <v>192</v>
      </c>
    </row>
    <row r="75" spans="1:4" ht="15.75" thickBot="1" x14ac:dyDescent="0.3">
      <c r="A75" s="24"/>
      <c r="B75" s="30">
        <v>525</v>
      </c>
      <c r="C75" s="30">
        <v>50</v>
      </c>
      <c r="D75" s="30" t="s">
        <v>192</v>
      </c>
    </row>
    <row r="76" spans="1:4" ht="15.75" thickBot="1" x14ac:dyDescent="0.3">
      <c r="A76" s="24"/>
      <c r="B76" s="30">
        <v>270</v>
      </c>
      <c r="C76" s="30">
        <v>50</v>
      </c>
      <c r="D76" s="30" t="s">
        <v>196</v>
      </c>
    </row>
    <row r="77" spans="1:4" ht="15.75" thickBot="1" x14ac:dyDescent="0.3">
      <c r="A77" s="24"/>
      <c r="B77" s="30">
        <v>500</v>
      </c>
      <c r="C77" s="30">
        <v>55</v>
      </c>
      <c r="D77" s="30" t="s">
        <v>192</v>
      </c>
    </row>
    <row r="78" spans="1:4" ht="15.75" thickBot="1" x14ac:dyDescent="0.3">
      <c r="A78" s="30"/>
      <c r="B78" s="30">
        <v>480</v>
      </c>
      <c r="C78" s="30">
        <v>60</v>
      </c>
      <c r="D78" s="30" t="s">
        <v>192</v>
      </c>
    </row>
    <row r="79" spans="1:4" ht="26.25" thickBot="1" x14ac:dyDescent="0.3">
      <c r="A79" s="158">
        <v>0.8</v>
      </c>
      <c r="B79" s="30">
        <v>415</v>
      </c>
      <c r="C79" s="30">
        <v>30</v>
      </c>
      <c r="D79" s="30" t="s">
        <v>194</v>
      </c>
    </row>
    <row r="80" spans="1:4" ht="15.75" thickBot="1" x14ac:dyDescent="0.3">
      <c r="A80" s="159"/>
      <c r="B80" s="30">
        <v>655</v>
      </c>
      <c r="C80" s="30">
        <v>40</v>
      </c>
      <c r="D80" s="30" t="s">
        <v>193</v>
      </c>
    </row>
    <row r="81" spans="1:4" ht="15.75" thickBot="1" x14ac:dyDescent="0.3">
      <c r="A81" s="159"/>
      <c r="B81" s="30">
        <v>627</v>
      </c>
      <c r="C81" s="30">
        <v>45</v>
      </c>
      <c r="D81" s="30" t="s">
        <v>195</v>
      </c>
    </row>
    <row r="82" spans="1:4" ht="26.25" thickBot="1" x14ac:dyDescent="0.3">
      <c r="A82" s="159"/>
      <c r="B82" s="30">
        <v>873</v>
      </c>
      <c r="C82" s="30">
        <v>45</v>
      </c>
      <c r="D82" s="30" t="s">
        <v>190</v>
      </c>
    </row>
    <row r="83" spans="1:4" ht="15.75" thickBot="1" x14ac:dyDescent="0.3">
      <c r="A83" s="159"/>
      <c r="B83" s="30">
        <v>910</v>
      </c>
      <c r="C83" s="30">
        <v>50</v>
      </c>
      <c r="D83" s="30" t="s">
        <v>192</v>
      </c>
    </row>
    <row r="84" spans="1:4" ht="15.75" thickBot="1" x14ac:dyDescent="0.3">
      <c r="A84" s="159"/>
      <c r="B84" s="30">
        <v>505</v>
      </c>
      <c r="C84" s="30">
        <v>50</v>
      </c>
      <c r="D84" s="30" t="s">
        <v>196</v>
      </c>
    </row>
    <row r="85" spans="1:4" ht="26.25" thickBot="1" x14ac:dyDescent="0.3">
      <c r="A85" s="159"/>
      <c r="B85" s="30">
        <v>809</v>
      </c>
      <c r="C85" s="30">
        <v>50</v>
      </c>
      <c r="D85" s="30" t="s">
        <v>191</v>
      </c>
    </row>
    <row r="86" spans="1:4" ht="15.75" thickBot="1" x14ac:dyDescent="0.3">
      <c r="A86" s="159"/>
      <c r="B86" s="30">
        <v>804</v>
      </c>
      <c r="C86" s="30">
        <v>55</v>
      </c>
      <c r="D86" s="30" t="s">
        <v>192</v>
      </c>
    </row>
    <row r="87" spans="1:4" ht="15.75" thickBot="1" x14ac:dyDescent="0.3">
      <c r="A87" s="159"/>
      <c r="B87" s="30">
        <v>744</v>
      </c>
      <c r="C87" s="30">
        <v>60</v>
      </c>
      <c r="D87" s="30" t="s">
        <v>192</v>
      </c>
    </row>
    <row r="88" spans="1:4" ht="15.75" thickBot="1" x14ac:dyDescent="0.3">
      <c r="A88" s="159"/>
      <c r="B88" s="30">
        <v>710</v>
      </c>
      <c r="C88" s="30">
        <v>65</v>
      </c>
      <c r="D88" s="30" t="s">
        <v>192</v>
      </c>
    </row>
    <row r="89" spans="1:4" ht="15.75" thickBot="1" x14ac:dyDescent="0.3">
      <c r="A89" s="160"/>
      <c r="B89" s="30">
        <v>677</v>
      </c>
      <c r="C89" s="30">
        <v>70</v>
      </c>
      <c r="D89" s="30" t="s">
        <v>192</v>
      </c>
    </row>
    <row r="90" spans="1:4" ht="26.25" thickBot="1" x14ac:dyDescent="0.3">
      <c r="A90" s="158">
        <v>1</v>
      </c>
      <c r="B90" s="30">
        <v>636</v>
      </c>
      <c r="C90" s="30">
        <v>40</v>
      </c>
      <c r="D90" s="30" t="s">
        <v>198</v>
      </c>
    </row>
    <row r="91" spans="1:4" ht="26.25" thickBot="1" x14ac:dyDescent="0.3">
      <c r="A91" s="159"/>
      <c r="B91" s="30">
        <v>732</v>
      </c>
      <c r="C91" s="30">
        <v>50</v>
      </c>
      <c r="D91" s="30" t="s">
        <v>198</v>
      </c>
    </row>
    <row r="92" spans="1:4" ht="26.25" thickBot="1" x14ac:dyDescent="0.3">
      <c r="A92" s="159"/>
      <c r="B92" s="30">
        <v>751</v>
      </c>
      <c r="C92" s="30">
        <v>50</v>
      </c>
      <c r="D92" s="30" t="s">
        <v>198</v>
      </c>
    </row>
    <row r="93" spans="1:4" ht="26.25" thickBot="1" x14ac:dyDescent="0.3">
      <c r="A93" s="159"/>
      <c r="B93" s="30">
        <v>867</v>
      </c>
      <c r="C93" s="30">
        <v>55</v>
      </c>
      <c r="D93" s="30" t="s">
        <v>198</v>
      </c>
    </row>
    <row r="94" spans="1:4" ht="26.25" thickBot="1" x14ac:dyDescent="0.3">
      <c r="A94" s="159"/>
      <c r="B94" s="30">
        <v>1091</v>
      </c>
      <c r="C94" s="30">
        <v>60</v>
      </c>
      <c r="D94" s="30" t="s">
        <v>198</v>
      </c>
    </row>
    <row r="95" spans="1:4" ht="26.25" thickBot="1" x14ac:dyDescent="0.3">
      <c r="A95" s="159"/>
      <c r="B95" s="30">
        <v>1136</v>
      </c>
      <c r="C95" s="30">
        <v>60</v>
      </c>
      <c r="D95" s="30" t="s">
        <v>198</v>
      </c>
    </row>
    <row r="96" spans="1:4" ht="26.25" thickBot="1" x14ac:dyDescent="0.3">
      <c r="A96" s="159"/>
      <c r="B96" s="30">
        <v>1083</v>
      </c>
      <c r="C96" s="30">
        <v>65</v>
      </c>
      <c r="D96" s="30" t="s">
        <v>198</v>
      </c>
    </row>
    <row r="97" spans="1:4" ht="26.25" thickBot="1" x14ac:dyDescent="0.3">
      <c r="A97" s="159"/>
      <c r="B97" s="30">
        <v>994</v>
      </c>
      <c r="C97" s="30">
        <v>70</v>
      </c>
      <c r="D97" s="30" t="s">
        <v>198</v>
      </c>
    </row>
    <row r="98" spans="1:4" ht="26.25" thickBot="1" x14ac:dyDescent="0.3">
      <c r="A98" s="159"/>
      <c r="B98" s="30">
        <v>934</v>
      </c>
      <c r="C98" s="30">
        <v>75</v>
      </c>
      <c r="D98" s="30" t="s">
        <v>198</v>
      </c>
    </row>
    <row r="99" spans="1:4" ht="26.25" thickBot="1" x14ac:dyDescent="0.3">
      <c r="A99" s="160"/>
      <c r="B99" s="30">
        <v>892</v>
      </c>
      <c r="C99" s="30">
        <v>80</v>
      </c>
      <c r="D99" s="30" t="s">
        <v>198</v>
      </c>
    </row>
  </sheetData>
  <mergeCells count="7">
    <mergeCell ref="A90:A99"/>
    <mergeCell ref="A3:A9"/>
    <mergeCell ref="A10:A18"/>
    <mergeCell ref="A19:A29"/>
    <mergeCell ref="A43:A54"/>
    <mergeCell ref="A55:A67"/>
    <mergeCell ref="A79:A8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B87C-E040-4217-8817-6EE27EED30DC}">
  <dimension ref="A1:G20"/>
  <sheetViews>
    <sheetView workbookViewId="0">
      <selection activeCell="I17" sqref="I17"/>
    </sheetView>
  </sheetViews>
  <sheetFormatPr defaultRowHeight="15" x14ac:dyDescent="0.25"/>
  <cols>
    <col min="1" max="1" width="29.42578125" customWidth="1"/>
    <col min="2" max="2" width="17.5703125" customWidth="1"/>
    <col min="3" max="3" width="18.28515625" customWidth="1"/>
    <col min="4" max="4" width="18.85546875" customWidth="1"/>
    <col min="5" max="5" width="17.28515625" customWidth="1"/>
  </cols>
  <sheetData>
    <row r="1" spans="1:7" x14ac:dyDescent="0.25">
      <c r="A1" s="47" t="s">
        <v>200</v>
      </c>
    </row>
    <row r="2" spans="1:7" ht="55.9" customHeight="1" thickBot="1" x14ac:dyDescent="0.3">
      <c r="A2" s="6" t="s">
        <v>51</v>
      </c>
      <c r="B2" s="7" t="s">
        <v>52</v>
      </c>
      <c r="C2" s="7" t="s">
        <v>53</v>
      </c>
      <c r="D2" s="7" t="s">
        <v>54</v>
      </c>
      <c r="E2" s="7" t="s">
        <v>55</v>
      </c>
      <c r="G2" s="4"/>
    </row>
    <row r="3" spans="1:7" ht="15.75" thickTop="1" x14ac:dyDescent="0.25">
      <c r="A3" s="5" t="s">
        <v>56</v>
      </c>
      <c r="B3" s="5">
        <v>20</v>
      </c>
      <c r="C3" s="5">
        <v>20</v>
      </c>
      <c r="D3" s="5">
        <v>20</v>
      </c>
      <c r="E3" s="5">
        <v>10</v>
      </c>
    </row>
    <row r="4" spans="1:7" ht="25.5" x14ac:dyDescent="0.25">
      <c r="A4" s="5" t="s">
        <v>71</v>
      </c>
      <c r="B4" s="5">
        <v>40</v>
      </c>
      <c r="C4" s="5">
        <v>50</v>
      </c>
      <c r="D4" s="5">
        <v>100</v>
      </c>
      <c r="E4" s="5">
        <v>20</v>
      </c>
    </row>
    <row r="5" spans="1:7" ht="25.5" x14ac:dyDescent="0.25">
      <c r="A5" s="5" t="s">
        <v>72</v>
      </c>
      <c r="B5" s="5">
        <v>50</v>
      </c>
      <c r="C5" s="5">
        <v>50</v>
      </c>
      <c r="D5" s="5">
        <v>100</v>
      </c>
      <c r="E5" s="5">
        <v>20</v>
      </c>
    </row>
    <row r="6" spans="1:7" ht="25.5" x14ac:dyDescent="0.25">
      <c r="A6" s="5" t="s">
        <v>73</v>
      </c>
      <c r="B6" s="5">
        <v>60</v>
      </c>
      <c r="C6" s="5">
        <v>50</v>
      </c>
      <c r="D6" s="5">
        <v>100</v>
      </c>
      <c r="E6" s="5">
        <v>20</v>
      </c>
    </row>
    <row r="7" spans="1:7" x14ac:dyDescent="0.25">
      <c r="A7" s="5" t="s">
        <v>57</v>
      </c>
      <c r="B7" s="5">
        <v>40</v>
      </c>
      <c r="C7" s="5">
        <v>50</v>
      </c>
      <c r="D7" s="5">
        <v>100</v>
      </c>
      <c r="E7" s="5">
        <v>20</v>
      </c>
    </row>
    <row r="8" spans="1:7" x14ac:dyDescent="0.25">
      <c r="A8" s="5" t="s">
        <v>58</v>
      </c>
      <c r="B8" s="5">
        <v>40</v>
      </c>
      <c r="C8" s="5">
        <v>50</v>
      </c>
      <c r="D8" s="5">
        <v>100</v>
      </c>
      <c r="E8" s="5">
        <v>20</v>
      </c>
    </row>
    <row r="9" spans="1:7" x14ac:dyDescent="0.25">
      <c r="A9" s="5" t="s">
        <v>59</v>
      </c>
      <c r="B9" s="5">
        <v>40</v>
      </c>
      <c r="C9" s="5">
        <v>50</v>
      </c>
      <c r="D9" s="5">
        <v>100</v>
      </c>
      <c r="E9" s="5">
        <v>20</v>
      </c>
    </row>
    <row r="10" spans="1:7" ht="39.6" customHeight="1" x14ac:dyDescent="0.25">
      <c r="A10" s="5" t="s">
        <v>60</v>
      </c>
      <c r="B10" s="5">
        <v>80</v>
      </c>
      <c r="C10" s="5">
        <v>50</v>
      </c>
      <c r="D10" s="5">
        <v>100</v>
      </c>
      <c r="E10" s="5">
        <v>20</v>
      </c>
    </row>
    <row r="11" spans="1:7" ht="40.15" customHeight="1" x14ac:dyDescent="0.25">
      <c r="A11" s="5" t="s">
        <v>61</v>
      </c>
      <c r="B11" s="5">
        <v>80</v>
      </c>
      <c r="C11" s="5">
        <v>50</v>
      </c>
      <c r="D11" s="5">
        <v>100</v>
      </c>
      <c r="E11" s="5">
        <v>20</v>
      </c>
    </row>
    <row r="12" spans="1:7" x14ac:dyDescent="0.25">
      <c r="A12" s="5" t="s">
        <v>62</v>
      </c>
      <c r="B12" s="5">
        <v>0</v>
      </c>
      <c r="C12" s="5">
        <v>50</v>
      </c>
      <c r="D12" s="5">
        <v>0</v>
      </c>
      <c r="E12" s="5">
        <v>0</v>
      </c>
    </row>
    <row r="13" spans="1:7" x14ac:dyDescent="0.25">
      <c r="A13" s="5" t="s">
        <v>63</v>
      </c>
      <c r="B13" s="5">
        <v>80</v>
      </c>
      <c r="C13" s="5">
        <v>50</v>
      </c>
      <c r="D13" s="5">
        <v>100</v>
      </c>
      <c r="E13" s="5">
        <v>20</v>
      </c>
    </row>
    <row r="14" spans="1:7" x14ac:dyDescent="0.25">
      <c r="A14" s="5" t="s">
        <v>64</v>
      </c>
      <c r="B14" s="5">
        <v>60</v>
      </c>
      <c r="C14" s="5">
        <v>50</v>
      </c>
      <c r="D14" s="5">
        <v>100</v>
      </c>
      <c r="E14" s="5">
        <v>20</v>
      </c>
    </row>
    <row r="15" spans="1:7" x14ac:dyDescent="0.25">
      <c r="A15" s="5" t="s">
        <v>65</v>
      </c>
      <c r="B15" s="5">
        <v>40</v>
      </c>
      <c r="C15" s="5">
        <v>40</v>
      </c>
      <c r="D15" s="5">
        <v>60</v>
      </c>
      <c r="E15" s="5">
        <v>10</v>
      </c>
    </row>
    <row r="16" spans="1:7" x14ac:dyDescent="0.25">
      <c r="A16" s="5" t="s">
        <v>66</v>
      </c>
      <c r="B16" s="5">
        <v>30</v>
      </c>
      <c r="C16" s="5">
        <v>30</v>
      </c>
      <c r="D16" s="5">
        <v>50</v>
      </c>
      <c r="E16" s="5">
        <v>10</v>
      </c>
    </row>
    <row r="17" spans="1:5" x14ac:dyDescent="0.25">
      <c r="A17" s="5" t="s">
        <v>67</v>
      </c>
      <c r="B17" s="5">
        <v>60</v>
      </c>
      <c r="C17" s="5">
        <v>50</v>
      </c>
      <c r="D17" s="5">
        <v>100</v>
      </c>
      <c r="E17" s="5">
        <v>20</v>
      </c>
    </row>
    <row r="18" spans="1:5" x14ac:dyDescent="0.25">
      <c r="A18" s="5" t="s">
        <v>68</v>
      </c>
      <c r="B18" s="5">
        <v>60</v>
      </c>
      <c r="C18" s="5">
        <v>50</v>
      </c>
      <c r="D18" s="5">
        <v>100</v>
      </c>
      <c r="E18" s="5">
        <v>20</v>
      </c>
    </row>
    <row r="19" spans="1:5" x14ac:dyDescent="0.25">
      <c r="A19" s="5" t="s">
        <v>69</v>
      </c>
      <c r="B19" s="5">
        <v>60</v>
      </c>
      <c r="C19" s="5">
        <v>50</v>
      </c>
      <c r="D19" s="5">
        <v>100</v>
      </c>
      <c r="E19" s="5">
        <v>20</v>
      </c>
    </row>
    <row r="20" spans="1:5" x14ac:dyDescent="0.25">
      <c r="A20" s="5" t="s">
        <v>70</v>
      </c>
      <c r="B20" s="5">
        <v>30</v>
      </c>
      <c r="C20" s="5">
        <v>30</v>
      </c>
      <c r="D20" s="5">
        <v>50</v>
      </c>
      <c r="E20" s="5">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E9E8C55713D84E9168B8607D14A4A2" ma:contentTypeVersion="18" ma:contentTypeDescription="Create a new document." ma:contentTypeScope="" ma:versionID="496c908887ec354a788f69592be210a0">
  <xsd:schema xmlns:xsd="http://www.w3.org/2001/XMLSchema" xmlns:xs="http://www.w3.org/2001/XMLSchema" xmlns:p="http://schemas.microsoft.com/office/2006/metadata/properties" xmlns:ns2="dfe489fd-51cd-435c-bf67-8170c759c1ad" xmlns:ns3="90822e73-9e9d-405f-99cc-dfd6ed0e2e72" targetNamespace="http://schemas.microsoft.com/office/2006/metadata/properties" ma:root="true" ma:fieldsID="ef382d9fb025656fd89d389983c60fd2" ns2:_="" ns3:_="">
    <xsd:import namespace="dfe489fd-51cd-435c-bf67-8170c759c1ad"/>
    <xsd:import namespace="90822e73-9e9d-405f-99cc-dfd6ed0e2e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489fd-51cd-435c-bf67-8170c759c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fdd8bb-d1a7-4537-b298-8d1239dac9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822e73-9e9d-405f-99cc-dfd6ed0e2e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cd5bff4-e136-4178-9c5c-b6720ed0f970}" ma:internalName="TaxCatchAll" ma:showField="CatchAllData" ma:web="90822e73-9e9d-405f-99cc-dfd6ed0e2e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0822e73-9e9d-405f-99cc-dfd6ed0e2e72" xsi:nil="true"/>
    <lcf76f155ced4ddcb4097134ff3c332f xmlns="dfe489fd-51cd-435c-bf67-8170c759c1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B653C1-500E-4E01-AD2A-4245245800A6}">
  <ds:schemaRefs>
    <ds:schemaRef ds:uri="http://schemas.microsoft.com/sharepoint/v3/contenttype/forms"/>
  </ds:schemaRefs>
</ds:datastoreItem>
</file>

<file path=customXml/itemProps2.xml><?xml version="1.0" encoding="utf-8"?>
<ds:datastoreItem xmlns:ds="http://schemas.openxmlformats.org/officeDocument/2006/customXml" ds:itemID="{E77E7E0D-2136-43E0-AA4E-CA11DC28CF25}"/>
</file>

<file path=customXml/itemProps3.xml><?xml version="1.0" encoding="utf-8"?>
<ds:datastoreItem xmlns:ds="http://schemas.openxmlformats.org/officeDocument/2006/customXml" ds:itemID="{D8A09ED5-4FA5-4D74-A473-72242627B9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vt:lpstr>
      <vt:lpstr>Table 1 Project Background</vt:lpstr>
      <vt:lpstr>Table 1a Bufferyard</vt:lpstr>
      <vt:lpstr>Table 2 Landscaping Inputs</vt:lpstr>
      <vt:lpstr>Table 3 Landscaping Results</vt:lpstr>
      <vt:lpstr>Table 4 Landscaping Checklist</vt:lpstr>
      <vt:lpstr>Figure 10.08.30e</vt:lpstr>
      <vt:lpstr>Figure 10.08.30f</vt:lpstr>
      <vt:lpstr>Figure 10.08.30d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Rohr</dc:creator>
  <cp:lastModifiedBy>Daphne Xu</cp:lastModifiedBy>
  <cp:lastPrinted>2023-10-27T18:15:57Z</cp:lastPrinted>
  <dcterms:created xsi:type="dcterms:W3CDTF">2023-10-27T16:58:13Z</dcterms:created>
  <dcterms:modified xsi:type="dcterms:W3CDTF">2024-08-14T14:03:55Z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0x01010072E9E8C55713D84E9168B8607D14A4A2</vt:lpwstr>
  </property>
</Properties>
</file>